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NILAI AKHIR GENAP 2023-2024\"/>
    </mc:Choice>
  </mc:AlternateContent>
  <xr:revisionPtr revIDLastSave="0" documentId="13_ncr:1_{382689F5-9AFA-4604-A06F-C758FD35F72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aftar-Nilai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G6" i="1" l="1"/>
  <c r="H6" i="1"/>
  <c r="I6" i="1"/>
  <c r="J6" i="1"/>
  <c r="K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G24" i="1"/>
  <c r="H24" i="1"/>
  <c r="I24" i="1"/>
  <c r="J24" i="1"/>
  <c r="K24" i="1"/>
  <c r="L24" i="1"/>
  <c r="G25" i="1"/>
  <c r="H25" i="1"/>
  <c r="I25" i="1"/>
  <c r="J25" i="1"/>
  <c r="K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G29" i="1"/>
  <c r="H29" i="1"/>
  <c r="I29" i="1"/>
  <c r="J29" i="1"/>
  <c r="K29" i="1"/>
  <c r="L29" i="1"/>
  <c r="G30" i="1"/>
  <c r="H30" i="1"/>
  <c r="I30" i="1"/>
  <c r="J30" i="1"/>
  <c r="K30" i="1"/>
  <c r="G31" i="1"/>
  <c r="H31" i="1"/>
  <c r="I31" i="1"/>
  <c r="J31" i="1"/>
  <c r="K31" i="1"/>
  <c r="L31" i="1"/>
  <c r="G32" i="1"/>
  <c r="H32" i="1"/>
  <c r="I32" i="1"/>
  <c r="J32" i="1"/>
  <c r="K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7" i="1"/>
  <c r="H37" i="1"/>
  <c r="I37" i="1"/>
  <c r="J37" i="1"/>
  <c r="K37" i="1"/>
  <c r="L37" i="1"/>
  <c r="G38" i="1"/>
  <c r="H38" i="1"/>
  <c r="I38" i="1"/>
  <c r="J38" i="1"/>
  <c r="K38" i="1"/>
  <c r="L38" i="1"/>
  <c r="H5" i="1"/>
  <c r="G5" i="1"/>
  <c r="K5" i="1"/>
  <c r="J5" i="1"/>
  <c r="I5" i="1"/>
  <c r="M4" i="1"/>
  <c r="M24" i="1" l="1"/>
  <c r="N24" i="1" s="1"/>
  <c r="M27" i="1"/>
  <c r="N27" i="1" s="1"/>
  <c r="M19" i="1"/>
  <c r="N19" i="1" s="1"/>
  <c r="M17" i="1"/>
  <c r="N17" i="1" s="1"/>
  <c r="M15" i="1"/>
  <c r="N15" i="1" s="1"/>
  <c r="M11" i="1"/>
  <c r="N11" i="1" s="1"/>
  <c r="M33" i="1"/>
  <c r="N33" i="1" s="1"/>
  <c r="M31" i="1"/>
  <c r="N31" i="1" s="1"/>
  <c r="M29" i="1"/>
  <c r="N29" i="1" s="1"/>
  <c r="M25" i="1"/>
  <c r="N25" i="1" s="1"/>
  <c r="M23" i="1"/>
  <c r="N23" i="1" s="1"/>
  <c r="M21" i="1"/>
  <c r="N21" i="1" s="1"/>
  <c r="M37" i="1"/>
  <c r="N37" i="1" s="1"/>
  <c r="M35" i="1"/>
  <c r="N35" i="1" s="1"/>
  <c r="M6" i="1"/>
  <c r="N6" i="1" s="1"/>
  <c r="M38" i="1"/>
  <c r="N38" i="1" s="1"/>
  <c r="M36" i="1"/>
  <c r="N36" i="1" s="1"/>
  <c r="M16" i="1"/>
  <c r="N16" i="1" s="1"/>
  <c r="M14" i="1"/>
  <c r="N14" i="1" s="1"/>
  <c r="M12" i="1"/>
  <c r="N12" i="1" s="1"/>
  <c r="M10" i="1"/>
  <c r="N10" i="1" s="1"/>
  <c r="M8" i="1"/>
  <c r="N8" i="1" s="1"/>
  <c r="M34" i="1"/>
  <c r="N34" i="1" s="1"/>
  <c r="M32" i="1"/>
  <c r="N32" i="1" s="1"/>
  <c r="M30" i="1"/>
  <c r="N30" i="1" s="1"/>
  <c r="M28" i="1"/>
  <c r="N28" i="1" s="1"/>
  <c r="M26" i="1"/>
  <c r="N26" i="1" s="1"/>
  <c r="M22" i="1"/>
  <c r="N22" i="1" s="1"/>
  <c r="M20" i="1"/>
  <c r="N20" i="1" s="1"/>
  <c r="M13" i="1"/>
  <c r="N13" i="1" s="1"/>
  <c r="M9" i="1"/>
  <c r="N9" i="1" s="1"/>
  <c r="M7" i="1"/>
  <c r="N7" i="1" s="1"/>
  <c r="M5" i="1"/>
  <c r="N5" i="1" s="1"/>
  <c r="M18" i="1"/>
  <c r="N18" i="1" s="1"/>
</calcChain>
</file>

<file path=xl/sharedStrings.xml><?xml version="1.0" encoding="utf-8"?>
<sst xmlns="http://schemas.openxmlformats.org/spreadsheetml/2006/main" count="151" uniqueCount="85">
  <si>
    <t>Daftar Nilai ANALISA METODE MATRIK (D1B2A23B)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</si>
  <si>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</si>
  <si>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</si>
  <si>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</si>
  <si>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</si>
  <si>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</si>
  <si>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</si>
  <si>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</si>
  <si>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</si>
  <si>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</si>
  <si>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</si>
  <si>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</si>
  <si>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</si>
  <si>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</si>
  <si>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</si>
  <si>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2020D1B037</t>
  </si>
  <si>
    <t>ARIEF SURYA UTOMO</t>
  </si>
  <si>
    <t>D1B2A23B</t>
  </si>
  <si>
    <t>ANALISA METODE MATRIK</t>
  </si>
  <si>
    <t>2020D1B046</t>
  </si>
  <si>
    <t>BAYU SETIAWAN</t>
  </si>
  <si>
    <t>2021D1B037</t>
  </si>
  <si>
    <t>BAYU SETYAWAN</t>
  </si>
  <si>
    <t>2021D1B039</t>
  </si>
  <si>
    <t>DEDI MEI WISMA WADI</t>
  </si>
  <si>
    <t>2021D1B046</t>
  </si>
  <si>
    <t>FAUZI RISKI</t>
  </si>
  <si>
    <t>2021D1B047</t>
  </si>
  <si>
    <t>FERDIMAS ALIEF FATAMA</t>
  </si>
  <si>
    <t>2021D1B053</t>
  </si>
  <si>
    <t>HAIRUL IZWAN</t>
  </si>
  <si>
    <t>2021D1B054</t>
  </si>
  <si>
    <t>HASRIL IZZATULLAH</t>
  </si>
  <si>
    <t>2021D1B064</t>
  </si>
  <si>
    <t>KHAERUN NIZAM</t>
  </si>
  <si>
    <t>2021D1B069</t>
  </si>
  <si>
    <t>LALU PUTRANOM WIRARAJA</t>
  </si>
  <si>
    <t>2021D1B070</t>
  </si>
  <si>
    <t>LALU RAJASA NINGRAT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</si>
  <si>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</si>
  <si>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</si>
  <si>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</si>
  <si>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</si>
  <si>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</si>
  <si>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</si>
  <si>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</si>
  <si>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</si>
  <si>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</si>
  <si>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</si>
  <si>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</si>
  <si>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</si>
  <si>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</si>
  <si>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</si>
  <si>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</si>
  <si>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</si>
  <si>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</si>
  <si>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</si>
  <si>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</si>
  <si>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</si>
  <si>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</si>
  <si>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</si>
  <si>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</si>
  <si>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</si>
  <si>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</si>
  <si>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</si>
  <si>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</si>
  <si>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</si>
  <si>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</si>
  <si>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</si>
  <si>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</si>
  <si>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</si>
  <si>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2022D1B026</t>
  </si>
  <si>
    <t>DWI JUNIOR PUTRA HIDAYATULLAH</t>
  </si>
  <si>
    <t>2022D1B028</t>
  </si>
  <si>
    <t>FAJAR NURANI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</si>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</sst>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erkas%20Dosen\BKD\BKD%20GENAP%20%202023.2024\1.%20PENDIDIKAN\Nilai%20Akhir%20Genap%202024.xlsx" TargetMode="External"/><Relationship Id="rId1" Type="http://schemas.openxmlformats.org/officeDocument/2006/relationships/externalLinkPath" Target="file:///D:\Berkas%20Dosen\BKD\BKD%20GENAP%20%202023.2024\1.%20PENDIDIKAN\Nilai%20Akhir%20Genap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A"/>
      <sheetName val="6B"/>
      <sheetName val="6C"/>
      <sheetName val="6D"/>
      <sheetName val="6E"/>
      <sheetName val="6F"/>
      <sheetName val="4A"/>
      <sheetName val="4B"/>
      <sheetName val="4C"/>
      <sheetName val="2A"/>
      <sheetName val="2B"/>
      <sheetName val="2C"/>
      <sheetName val="2D"/>
      <sheetName val="2E"/>
      <sheetName val="2F"/>
      <sheetName val="B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 t="str">
            <v>ABIB HENDRAWAN</v>
          </cell>
          <cell r="D6">
            <v>0</v>
          </cell>
          <cell r="E6">
            <v>0</v>
          </cell>
          <cell r="G6">
            <v>56</v>
          </cell>
          <cell r="I6">
            <v>16.8</v>
          </cell>
          <cell r="J6" t="str">
            <v>E</v>
          </cell>
          <cell r="K6">
            <v>1</v>
          </cell>
          <cell r="M6">
            <v>0</v>
          </cell>
        </row>
        <row r="7">
          <cell r="B7" t="str">
            <v>ACHSANUL RISQI</v>
          </cell>
          <cell r="D7">
            <v>0</v>
          </cell>
          <cell r="E7">
            <v>0</v>
          </cell>
          <cell r="I7">
            <v>0</v>
          </cell>
          <cell r="J7" t="str">
            <v>E</v>
          </cell>
          <cell r="K7">
            <v>1</v>
          </cell>
          <cell r="M7">
            <v>0</v>
          </cell>
        </row>
        <row r="8">
          <cell r="B8" t="str">
            <v>AHYA KHAIRUN NISA</v>
          </cell>
          <cell r="D8">
            <v>5</v>
          </cell>
          <cell r="E8">
            <v>75</v>
          </cell>
          <cell r="F8">
            <v>30</v>
          </cell>
          <cell r="G8">
            <v>81</v>
          </cell>
          <cell r="H8">
            <v>20</v>
          </cell>
          <cell r="I8">
            <v>60.55</v>
          </cell>
          <cell r="J8" t="str">
            <v>B-</v>
          </cell>
          <cell r="K8">
            <v>1</v>
          </cell>
          <cell r="M8">
            <v>5</v>
          </cell>
        </row>
        <row r="9">
          <cell r="B9" t="str">
            <v>AMIRAH FATIH NABILAH</v>
          </cell>
          <cell r="D9">
            <v>5</v>
          </cell>
          <cell r="E9">
            <v>67</v>
          </cell>
          <cell r="F9">
            <v>30</v>
          </cell>
          <cell r="G9">
            <v>65</v>
          </cell>
          <cell r="H9">
            <v>5</v>
          </cell>
          <cell r="I9">
            <v>52.25</v>
          </cell>
          <cell r="J9" t="str">
            <v>C</v>
          </cell>
          <cell r="K9">
            <v>1</v>
          </cell>
          <cell r="M9">
            <v>5</v>
          </cell>
        </row>
        <row r="10">
          <cell r="B10" t="str">
            <v>ANDI SAPUTRA</v>
          </cell>
          <cell r="D10">
            <v>0</v>
          </cell>
          <cell r="E10">
            <v>0</v>
          </cell>
          <cell r="I10">
            <v>0</v>
          </cell>
          <cell r="J10" t="str">
            <v>E</v>
          </cell>
          <cell r="K10">
            <v>1</v>
          </cell>
          <cell r="M10">
            <v>0</v>
          </cell>
        </row>
        <row r="11">
          <cell r="B11" t="str">
            <v>ANGGI NIRMALA PUTRI</v>
          </cell>
          <cell r="D11">
            <v>0</v>
          </cell>
          <cell r="E11">
            <v>34</v>
          </cell>
          <cell r="F11">
            <v>35</v>
          </cell>
          <cell r="G11">
            <v>61</v>
          </cell>
          <cell r="H11">
            <v>35</v>
          </cell>
          <cell r="I11">
            <v>42.55</v>
          </cell>
          <cell r="J11" t="str">
            <v>D</v>
          </cell>
          <cell r="K11">
            <v>1</v>
          </cell>
          <cell r="M11">
            <v>0</v>
          </cell>
        </row>
        <row r="12">
          <cell r="B12" t="str">
            <v>ANNISA RABITHA WIDIANTI</v>
          </cell>
          <cell r="D12">
            <v>7</v>
          </cell>
          <cell r="E12">
            <v>75</v>
          </cell>
          <cell r="F12">
            <v>50</v>
          </cell>
          <cell r="G12">
            <v>76</v>
          </cell>
          <cell r="H12">
            <v>20</v>
          </cell>
          <cell r="I12">
            <v>68.05</v>
          </cell>
          <cell r="J12" t="str">
            <v>B</v>
          </cell>
          <cell r="K12">
            <v>1</v>
          </cell>
          <cell r="L12">
            <v>2</v>
          </cell>
          <cell r="M12">
            <v>5</v>
          </cell>
        </row>
        <row r="13">
          <cell r="B13" t="str">
            <v>APRILLIANSYAH PUTRA</v>
          </cell>
          <cell r="D13">
            <v>0</v>
          </cell>
          <cell r="E13">
            <v>0</v>
          </cell>
          <cell r="I13">
            <v>0</v>
          </cell>
          <cell r="J13" t="str">
            <v>E</v>
          </cell>
          <cell r="K13">
            <v>1</v>
          </cell>
          <cell r="M13">
            <v>0</v>
          </cell>
        </row>
        <row r="14">
          <cell r="B14" t="str">
            <v>ARFAN DIMAS SAPUTRA</v>
          </cell>
          <cell r="D14">
            <v>0</v>
          </cell>
          <cell r="E14">
            <v>25</v>
          </cell>
          <cell r="F14">
            <v>2.5</v>
          </cell>
          <cell r="G14">
            <v>55</v>
          </cell>
          <cell r="I14">
            <v>23.625</v>
          </cell>
          <cell r="J14" t="str">
            <v>E</v>
          </cell>
          <cell r="K14">
            <v>1</v>
          </cell>
          <cell r="M14">
            <v>0</v>
          </cell>
        </row>
        <row r="15">
          <cell r="B15" t="str">
            <v>AULYA ANANDA</v>
          </cell>
          <cell r="D15">
            <v>0</v>
          </cell>
          <cell r="I15">
            <v>0</v>
          </cell>
          <cell r="J15" t="str">
            <v>E</v>
          </cell>
          <cell r="K15">
            <v>1</v>
          </cell>
          <cell r="M15">
            <v>0</v>
          </cell>
        </row>
        <row r="16">
          <cell r="B16" t="str">
            <v>BAIQ IRA KUSUMA NINGRUM</v>
          </cell>
          <cell r="D16">
            <v>5</v>
          </cell>
          <cell r="E16">
            <v>64</v>
          </cell>
          <cell r="F16">
            <v>30</v>
          </cell>
          <cell r="G16">
            <v>60</v>
          </cell>
          <cell r="H16">
            <v>25</v>
          </cell>
          <cell r="I16">
            <v>52</v>
          </cell>
          <cell r="J16" t="str">
            <v>C</v>
          </cell>
          <cell r="K16">
            <v>1</v>
          </cell>
          <cell r="M16">
            <v>5</v>
          </cell>
        </row>
        <row r="17">
          <cell r="B17" t="str">
            <v>DIDI APRIADIN</v>
          </cell>
          <cell r="D17">
            <v>5</v>
          </cell>
          <cell r="E17">
            <v>67</v>
          </cell>
          <cell r="F17">
            <v>45</v>
          </cell>
          <cell r="G17">
            <v>72</v>
          </cell>
          <cell r="H17">
            <v>56</v>
          </cell>
          <cell r="I17">
            <v>64.699999999999989</v>
          </cell>
          <cell r="J17" t="str">
            <v>B-</v>
          </cell>
          <cell r="K17">
            <v>1</v>
          </cell>
          <cell r="M17">
            <v>5</v>
          </cell>
        </row>
        <row r="18">
          <cell r="B18" t="str">
            <v>DIKI SUHENDRA</v>
          </cell>
          <cell r="D18">
            <v>0</v>
          </cell>
          <cell r="I18">
            <v>0</v>
          </cell>
          <cell r="J18" t="str">
            <v>E</v>
          </cell>
          <cell r="K18">
            <v>1</v>
          </cell>
          <cell r="M18">
            <v>0</v>
          </cell>
        </row>
        <row r="19">
          <cell r="B19" t="str">
            <v>DIMAS APRIANSYAH</v>
          </cell>
          <cell r="D19">
            <v>0</v>
          </cell>
          <cell r="E19">
            <v>25</v>
          </cell>
          <cell r="F19">
            <v>0</v>
          </cell>
          <cell r="G19">
            <v>58</v>
          </cell>
          <cell r="I19">
            <v>23.65</v>
          </cell>
          <cell r="J19" t="str">
            <v>E</v>
          </cell>
          <cell r="K19">
            <v>1</v>
          </cell>
          <cell r="M19">
            <v>0</v>
          </cell>
        </row>
        <row r="20">
          <cell r="B20" t="str">
            <v>DODI KUSUMA</v>
          </cell>
          <cell r="D20">
            <v>0</v>
          </cell>
          <cell r="F20">
            <v>0</v>
          </cell>
          <cell r="I20">
            <v>0</v>
          </cell>
          <cell r="J20" t="str">
            <v>E</v>
          </cell>
          <cell r="K20">
            <v>1</v>
          </cell>
          <cell r="M20">
            <v>0</v>
          </cell>
        </row>
        <row r="21">
          <cell r="B21" t="str">
            <v>DODINSYAH</v>
          </cell>
          <cell r="D21">
            <v>1</v>
          </cell>
          <cell r="E21">
            <v>20</v>
          </cell>
          <cell r="F21">
            <v>15</v>
          </cell>
          <cell r="G21">
            <v>64</v>
          </cell>
          <cell r="H21">
            <v>20</v>
          </cell>
          <cell r="I21">
            <v>32.450000000000003</v>
          </cell>
          <cell r="J21" t="str">
            <v>D</v>
          </cell>
          <cell r="K21">
            <v>1</v>
          </cell>
          <cell r="L21">
            <v>1</v>
          </cell>
          <cell r="M21">
            <v>0</v>
          </cell>
        </row>
        <row r="22">
          <cell r="B22" t="str">
            <v>DWI JUNIOR PUTRA HIDAYATULLAH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J22" t="str">
            <v>E</v>
          </cell>
          <cell r="K22">
            <v>1</v>
          </cell>
          <cell r="M22">
            <v>0</v>
          </cell>
        </row>
        <row r="23">
          <cell r="B23" t="str">
            <v>FAJAR NURANI</v>
          </cell>
          <cell r="D23">
            <v>0</v>
          </cell>
          <cell r="E23">
            <v>32</v>
          </cell>
          <cell r="F23">
            <v>0</v>
          </cell>
          <cell r="G23">
            <v>57</v>
          </cell>
          <cell r="I23">
            <v>25.099999999999998</v>
          </cell>
          <cell r="J23" t="str">
            <v>D</v>
          </cell>
          <cell r="K23">
            <v>1</v>
          </cell>
          <cell r="M23">
            <v>0</v>
          </cell>
        </row>
        <row r="24">
          <cell r="B24" t="str">
            <v>FATHUL ARIFIN</v>
          </cell>
          <cell r="D24">
            <v>0</v>
          </cell>
          <cell r="E24">
            <v>0</v>
          </cell>
          <cell r="F24">
            <v>0</v>
          </cell>
          <cell r="G24">
            <v>50</v>
          </cell>
          <cell r="I24">
            <v>15</v>
          </cell>
          <cell r="J24" t="str">
            <v>E</v>
          </cell>
          <cell r="K24">
            <v>1</v>
          </cell>
          <cell r="M24">
            <v>0</v>
          </cell>
        </row>
        <row r="25">
          <cell r="B25" t="str">
            <v>GANENDRA DANADYAKSA</v>
          </cell>
          <cell r="D25">
            <v>3</v>
          </cell>
          <cell r="E25">
            <v>50</v>
          </cell>
          <cell r="F25">
            <v>35</v>
          </cell>
          <cell r="G25">
            <v>76</v>
          </cell>
          <cell r="H25">
            <v>5</v>
          </cell>
          <cell r="I25">
            <v>51.05</v>
          </cell>
          <cell r="J25" t="str">
            <v>C</v>
          </cell>
          <cell r="K25">
            <v>1</v>
          </cell>
          <cell r="L25">
            <v>3</v>
          </cell>
          <cell r="M25">
            <v>0</v>
          </cell>
        </row>
        <row r="26">
          <cell r="B26" t="str">
            <v>GUMILANG SUARTINI</v>
          </cell>
          <cell r="D26">
            <v>0</v>
          </cell>
          <cell r="E26">
            <v>50</v>
          </cell>
          <cell r="F26">
            <v>15</v>
          </cell>
          <cell r="G26">
            <v>62</v>
          </cell>
          <cell r="H26">
            <v>45</v>
          </cell>
          <cell r="I26">
            <v>40.849999999999994</v>
          </cell>
          <cell r="J26" t="str">
            <v>D</v>
          </cell>
          <cell r="K26">
            <v>1</v>
          </cell>
          <cell r="M26">
            <v>0</v>
          </cell>
        </row>
        <row r="27">
          <cell r="B27" t="str">
            <v>HAERUL BAHRI</v>
          </cell>
          <cell r="D27">
            <v>5</v>
          </cell>
          <cell r="E27">
            <v>70</v>
          </cell>
          <cell r="F27">
            <v>45</v>
          </cell>
          <cell r="G27">
            <v>65</v>
          </cell>
          <cell r="H27">
            <v>35</v>
          </cell>
          <cell r="I27">
            <v>61.25</v>
          </cell>
          <cell r="J27" t="str">
            <v>B-</v>
          </cell>
          <cell r="K27">
            <v>1</v>
          </cell>
          <cell r="M27">
            <v>5</v>
          </cell>
        </row>
        <row r="28">
          <cell r="B28" t="str">
            <v>HERU KURNIAWAN</v>
          </cell>
          <cell r="D28">
            <v>5</v>
          </cell>
          <cell r="E28">
            <v>50</v>
          </cell>
          <cell r="F28">
            <v>55</v>
          </cell>
          <cell r="G28">
            <v>67</v>
          </cell>
          <cell r="H28">
            <v>45</v>
          </cell>
          <cell r="I28">
            <v>61.349999999999994</v>
          </cell>
          <cell r="J28" t="str">
            <v>B-</v>
          </cell>
          <cell r="K28">
            <v>1</v>
          </cell>
          <cell r="M28">
            <v>5</v>
          </cell>
        </row>
        <row r="29">
          <cell r="B29" t="str">
            <v>ARIEF SURYA UTOMO</v>
          </cell>
          <cell r="D29">
            <v>0</v>
          </cell>
          <cell r="I29">
            <v>0</v>
          </cell>
          <cell r="J29" t="str">
            <v>E</v>
          </cell>
          <cell r="K29">
            <v>1</v>
          </cell>
          <cell r="M29">
            <v>0</v>
          </cell>
        </row>
        <row r="30">
          <cell r="B30" t="str">
            <v>BAYU SETIAWAN</v>
          </cell>
          <cell r="D30">
            <v>0</v>
          </cell>
          <cell r="I30">
            <v>0</v>
          </cell>
          <cell r="J30" t="str">
            <v>E</v>
          </cell>
          <cell r="K30">
            <v>1</v>
          </cell>
          <cell r="M30">
            <v>0</v>
          </cell>
        </row>
        <row r="31">
          <cell r="B31" t="str">
            <v>BAYU SETYAWAN</v>
          </cell>
          <cell r="D31">
            <v>0</v>
          </cell>
          <cell r="F31">
            <v>0</v>
          </cell>
          <cell r="G31">
            <v>75</v>
          </cell>
          <cell r="I31">
            <v>22.5</v>
          </cell>
          <cell r="J31" t="str">
            <v>E</v>
          </cell>
          <cell r="K31">
            <v>1</v>
          </cell>
          <cell r="M31">
            <v>0</v>
          </cell>
        </row>
        <row r="32">
          <cell r="B32" t="str">
            <v>DEDI MEI WISMA WADI</v>
          </cell>
          <cell r="D32">
            <v>0</v>
          </cell>
          <cell r="G32">
            <v>78</v>
          </cell>
          <cell r="I32">
            <v>23.4</v>
          </cell>
          <cell r="J32" t="str">
            <v>E</v>
          </cell>
          <cell r="K32">
            <v>1</v>
          </cell>
          <cell r="M32">
            <v>0</v>
          </cell>
        </row>
        <row r="33">
          <cell r="B33" t="str">
            <v>FAUZI RISKI</v>
          </cell>
          <cell r="D33">
            <v>0</v>
          </cell>
          <cell r="I33">
            <v>0</v>
          </cell>
          <cell r="J33" t="str">
            <v>E</v>
          </cell>
          <cell r="K33">
            <v>1</v>
          </cell>
          <cell r="M33">
            <v>0</v>
          </cell>
        </row>
        <row r="34">
          <cell r="B34" t="str">
            <v>FERDIMAS ALIEF FATAMA</v>
          </cell>
          <cell r="D34">
            <v>0</v>
          </cell>
          <cell r="F34">
            <v>0</v>
          </cell>
          <cell r="G34">
            <v>75</v>
          </cell>
          <cell r="I34">
            <v>22.5</v>
          </cell>
          <cell r="J34" t="str">
            <v>E</v>
          </cell>
          <cell r="K34">
            <v>1</v>
          </cell>
          <cell r="M34">
            <v>0</v>
          </cell>
        </row>
        <row r="35">
          <cell r="B35" t="str">
            <v>HAIRUL IZWAN</v>
          </cell>
          <cell r="D35">
            <v>0</v>
          </cell>
          <cell r="F35">
            <v>15</v>
          </cell>
          <cell r="G35">
            <v>75</v>
          </cell>
          <cell r="I35">
            <v>27.75</v>
          </cell>
          <cell r="J35" t="str">
            <v>D</v>
          </cell>
          <cell r="K35">
            <v>1</v>
          </cell>
          <cell r="M35">
            <v>0</v>
          </cell>
        </row>
        <row r="36">
          <cell r="B36" t="str">
            <v>HASRIL IZZATULLAH</v>
          </cell>
          <cell r="D36">
            <v>0</v>
          </cell>
          <cell r="F36">
            <v>0</v>
          </cell>
          <cell r="G36">
            <v>78</v>
          </cell>
          <cell r="I36">
            <v>23.4</v>
          </cell>
          <cell r="J36" t="str">
            <v>E</v>
          </cell>
          <cell r="K36">
            <v>1</v>
          </cell>
          <cell r="M36">
            <v>0</v>
          </cell>
        </row>
        <row r="37">
          <cell r="B37" t="str">
            <v>KHAERUN NIZAM</v>
          </cell>
          <cell r="D37">
            <v>0</v>
          </cell>
          <cell r="F37">
            <v>0</v>
          </cell>
          <cell r="G37">
            <v>75</v>
          </cell>
          <cell r="I37">
            <v>22.5</v>
          </cell>
          <cell r="J37" t="str">
            <v>E</v>
          </cell>
          <cell r="K37">
            <v>1</v>
          </cell>
          <cell r="M37">
            <v>0</v>
          </cell>
        </row>
        <row r="38">
          <cell r="B38" t="str">
            <v>LALU PUTRANOM WIRARAJA</v>
          </cell>
          <cell r="D38">
            <v>0</v>
          </cell>
          <cell r="G38">
            <v>65</v>
          </cell>
          <cell r="I38">
            <v>19.5</v>
          </cell>
          <cell r="J38" t="str">
            <v>E</v>
          </cell>
          <cell r="K38">
            <v>1</v>
          </cell>
          <cell r="M38">
            <v>0</v>
          </cell>
        </row>
        <row r="39">
          <cell r="B39" t="str">
            <v>LALU RAJASA NINGRAT</v>
          </cell>
          <cell r="D39">
            <v>0</v>
          </cell>
          <cell r="F39">
            <v>20</v>
          </cell>
          <cell r="G39">
            <v>75</v>
          </cell>
          <cell r="I39">
            <v>29.5</v>
          </cell>
          <cell r="J39" t="str">
            <v>D</v>
          </cell>
          <cell r="K39">
            <v>1</v>
          </cell>
          <cell r="M3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L24" sqref="L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1</v>
      </c>
      <c r="I4" s="5">
        <v>0.1</v>
      </c>
      <c r="J4" s="5">
        <v>0.3</v>
      </c>
      <c r="K4" s="5">
        <v>0.25</v>
      </c>
      <c r="L4" s="5">
        <v>0.35</v>
      </c>
      <c r="M4" s="2">
        <f>G4+H4+I4+J4+K4+L4</f>
        <v>3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150359</v>
      </c>
      <c r="E5" s="1" t="s">
        <v>17</v>
      </c>
      <c r="F5" s="1" t="s">
        <v>18</v>
      </c>
      <c r="G5" s="6">
        <f>VLOOKUP(C5,'[1]4B'!$B$6:$M$39,12,FALSE)</f>
        <v>0</v>
      </c>
      <c r="H5" s="6">
        <f>VLOOKUP(C5,'[1]4B'!$B$6:$M$39,11,FALSE)</f>
        <v>0</v>
      </c>
      <c r="I5" s="6">
        <f>VLOOKUP(C5,'[1]4B'!$B$6:$M$39,7,FALSE)</f>
        <v>0</v>
      </c>
      <c r="J5" s="6">
        <f>VLOOKUP(C5,'[1]4B'!$B$6:$M$39,6,FALSE)</f>
        <v>0</v>
      </c>
      <c r="K5" s="6">
        <f>VLOOKUP(C5,'[1]4B'!$B$6:$M$39,4,FALSE)</f>
        <v>0</v>
      </c>
      <c r="L5" s="6">
        <v>3</v>
      </c>
      <c r="M5" s="1">
        <f t="shared" ref="M5:M38" si="0">G5*$G$4 + H5*$H$4 + I5*$I$4 + J5*$J$4 + K5*$K$4 + L5*$L$4</f>
        <v>1.0499999999999998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150231</v>
      </c>
      <c r="E6" s="1" t="s">
        <v>17</v>
      </c>
      <c r="F6" s="1" t="s">
        <v>18</v>
      </c>
      <c r="G6" s="6">
        <f>VLOOKUP(C6,'[1]4B'!$B$6:$M$39,12,FALSE)</f>
        <v>0</v>
      </c>
      <c r="H6" s="6">
        <f>VLOOKUP(C6,'[1]4B'!$B$6:$M$39,11,FALSE)</f>
        <v>0</v>
      </c>
      <c r="I6" s="6">
        <f>VLOOKUP(C6,'[1]4B'!$B$6:$M$39,7,FALSE)</f>
        <v>0</v>
      </c>
      <c r="J6" s="6">
        <f>VLOOKUP(C6,'[1]4B'!$B$6:$M$39,6,FALSE)</f>
        <v>0</v>
      </c>
      <c r="K6" s="6">
        <f>VLOOKUP(C6,'[1]4B'!$B$6:$M$39,4,FALSE)</f>
        <v>0</v>
      </c>
      <c r="L6" s="6">
        <v>3</v>
      </c>
      <c r="M6" s="1">
        <f t="shared" si="0"/>
        <v>1.0499999999999998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150134</v>
      </c>
      <c r="E7" s="1" t="s">
        <v>17</v>
      </c>
      <c r="F7" s="1" t="s">
        <v>18</v>
      </c>
      <c r="G7" s="6">
        <f>VLOOKUP(C7,'[1]4B'!$B$6:$M$39,12,FALSE)</f>
        <v>0</v>
      </c>
      <c r="H7" s="6">
        <f>VLOOKUP(C7,'[1]4B'!$B$6:$M$39,11,FALSE)</f>
        <v>0</v>
      </c>
      <c r="I7" s="6">
        <f>VLOOKUP(C7,'[1]4B'!$B$6:$M$39,7,FALSE)</f>
        <v>0</v>
      </c>
      <c r="J7" s="6">
        <f>VLOOKUP(C7,'[1]4B'!$B$6:$M$39,6,FALSE)</f>
        <v>75</v>
      </c>
      <c r="K7" s="6">
        <f>VLOOKUP(C7,'[1]4B'!$B$6:$M$39,4,FALSE)</f>
        <v>0</v>
      </c>
      <c r="L7" s="6">
        <f>VLOOKUP(C7,'[1]4B'!$B$6:$M$39,5,FALSE)</f>
        <v>0</v>
      </c>
      <c r="M7" s="1">
        <f t="shared" si="0"/>
        <v>22.5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150814</v>
      </c>
      <c r="E8" s="1" t="s">
        <v>17</v>
      </c>
      <c r="F8" s="1" t="s">
        <v>18</v>
      </c>
      <c r="G8" s="6">
        <f>VLOOKUP(C8,'[1]4B'!$B$6:$M$39,12,FALSE)</f>
        <v>0</v>
      </c>
      <c r="H8" s="6">
        <f>VLOOKUP(C8,'[1]4B'!$B$6:$M$39,11,FALSE)</f>
        <v>0</v>
      </c>
      <c r="I8" s="6">
        <f>VLOOKUP(C8,'[1]4B'!$B$6:$M$39,7,FALSE)</f>
        <v>0</v>
      </c>
      <c r="J8" s="6">
        <f>VLOOKUP(C8,'[1]4B'!$B$6:$M$39,6,FALSE)</f>
        <v>78</v>
      </c>
      <c r="K8" s="6">
        <f>VLOOKUP(C8,'[1]4B'!$B$6:$M$39,4,FALSE)</f>
        <v>0</v>
      </c>
      <c r="L8" s="6">
        <f>VLOOKUP(C8,'[1]4B'!$B$6:$M$39,5,FALSE)</f>
        <v>0</v>
      </c>
      <c r="M8" s="1">
        <f t="shared" si="0"/>
        <v>23.4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149679</v>
      </c>
      <c r="E9" s="1" t="s">
        <v>17</v>
      </c>
      <c r="F9" s="1" t="s">
        <v>18</v>
      </c>
      <c r="G9" s="6">
        <f>VLOOKUP(C9,'[1]4B'!$B$6:$M$39,12,FALSE)</f>
        <v>0</v>
      </c>
      <c r="H9" s="6">
        <f>VLOOKUP(C9,'[1]4B'!$B$6:$M$39,11,FALSE)</f>
        <v>0</v>
      </c>
      <c r="I9" s="6">
        <f>VLOOKUP(C9,'[1]4B'!$B$6:$M$39,7,FALSE)</f>
        <v>0</v>
      </c>
      <c r="J9" s="6">
        <f>VLOOKUP(C9,'[1]4B'!$B$6:$M$39,6,FALSE)</f>
        <v>0</v>
      </c>
      <c r="K9" s="6">
        <f>VLOOKUP(C9,'[1]4B'!$B$6:$M$39,4,FALSE)</f>
        <v>0</v>
      </c>
      <c r="L9" s="6">
        <v>3</v>
      </c>
      <c r="M9" s="1">
        <f t="shared" si="0"/>
        <v>1.0499999999999998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150679</v>
      </c>
      <c r="E10" s="1" t="s">
        <v>17</v>
      </c>
      <c r="F10" s="1" t="s">
        <v>18</v>
      </c>
      <c r="G10" s="6">
        <f>VLOOKUP(C10,'[1]4B'!$B$6:$M$39,12,FALSE)</f>
        <v>0</v>
      </c>
      <c r="H10" s="6">
        <f>VLOOKUP(C10,'[1]4B'!$B$6:$M$39,11,FALSE)</f>
        <v>0</v>
      </c>
      <c r="I10" s="6">
        <f>VLOOKUP(C10,'[1]4B'!$B$6:$M$39,7,FALSE)</f>
        <v>0</v>
      </c>
      <c r="J10" s="6">
        <f>VLOOKUP(C10,'[1]4B'!$B$6:$M$39,6,FALSE)</f>
        <v>75</v>
      </c>
      <c r="K10" s="6">
        <f>VLOOKUP(C10,'[1]4B'!$B$6:$M$39,4,FALSE)</f>
        <v>0</v>
      </c>
      <c r="L10" s="6">
        <f>VLOOKUP(C10,'[1]4B'!$B$6:$M$39,5,FALSE)</f>
        <v>0</v>
      </c>
      <c r="M10" s="1">
        <f t="shared" si="0"/>
        <v>22.5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150113</v>
      </c>
      <c r="E11" s="1" t="s">
        <v>17</v>
      </c>
      <c r="F11" s="1" t="s">
        <v>18</v>
      </c>
      <c r="G11" s="6">
        <f>VLOOKUP(C11,'[1]4B'!$B$6:$M$39,12,FALSE)</f>
        <v>0</v>
      </c>
      <c r="H11" s="6">
        <f>VLOOKUP(C11,'[1]4B'!$B$6:$M$39,11,FALSE)</f>
        <v>0</v>
      </c>
      <c r="I11" s="6">
        <f>VLOOKUP(C11,'[1]4B'!$B$6:$M$39,7,FALSE)</f>
        <v>0</v>
      </c>
      <c r="J11" s="6">
        <f>VLOOKUP(C11,'[1]4B'!$B$6:$M$39,6,FALSE)</f>
        <v>75</v>
      </c>
      <c r="K11" s="6">
        <f>VLOOKUP(C11,'[1]4B'!$B$6:$M$39,4,FALSE)</f>
        <v>0</v>
      </c>
      <c r="L11" s="6">
        <f>VLOOKUP(C11,'[1]4B'!$B$6:$M$39,5,FALSE)</f>
        <v>15</v>
      </c>
      <c r="M11" s="1">
        <f t="shared" si="0"/>
        <v>27.75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150665</v>
      </c>
      <c r="E12" s="1" t="s">
        <v>17</v>
      </c>
      <c r="F12" s="1" t="s">
        <v>18</v>
      </c>
      <c r="G12" s="6">
        <f>VLOOKUP(C12,'[1]4B'!$B$6:$M$39,12,FALSE)</f>
        <v>0</v>
      </c>
      <c r="H12" s="6">
        <f>VLOOKUP(C12,'[1]4B'!$B$6:$M$39,11,FALSE)</f>
        <v>0</v>
      </c>
      <c r="I12" s="6">
        <f>VLOOKUP(C12,'[1]4B'!$B$6:$M$39,7,FALSE)</f>
        <v>0</v>
      </c>
      <c r="J12" s="6">
        <f>VLOOKUP(C12,'[1]4B'!$B$6:$M$39,6,FALSE)</f>
        <v>78</v>
      </c>
      <c r="K12" s="6">
        <f>VLOOKUP(C12,'[1]4B'!$B$6:$M$39,4,FALSE)</f>
        <v>0</v>
      </c>
      <c r="L12" s="6">
        <f>VLOOKUP(C12,'[1]4B'!$B$6:$M$39,5,FALSE)</f>
        <v>0</v>
      </c>
      <c r="M12" s="1">
        <f t="shared" si="0"/>
        <v>23.4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150461</v>
      </c>
      <c r="E13" s="1" t="s">
        <v>17</v>
      </c>
      <c r="F13" s="1" t="s">
        <v>18</v>
      </c>
      <c r="G13" s="6">
        <f>VLOOKUP(C13,'[1]4B'!$B$6:$M$39,12,FALSE)</f>
        <v>0</v>
      </c>
      <c r="H13" s="6">
        <f>VLOOKUP(C13,'[1]4B'!$B$6:$M$39,11,FALSE)</f>
        <v>0</v>
      </c>
      <c r="I13" s="6">
        <f>VLOOKUP(C13,'[1]4B'!$B$6:$M$39,7,FALSE)</f>
        <v>0</v>
      </c>
      <c r="J13" s="6">
        <f>VLOOKUP(C13,'[1]4B'!$B$6:$M$39,6,FALSE)</f>
        <v>75</v>
      </c>
      <c r="K13" s="6">
        <f>VLOOKUP(C13,'[1]4B'!$B$6:$M$39,4,FALSE)</f>
        <v>0</v>
      </c>
      <c r="L13" s="6">
        <f>VLOOKUP(C13,'[1]4B'!$B$6:$M$39,5,FALSE)</f>
        <v>0</v>
      </c>
      <c r="M13" s="1">
        <f t="shared" si="0"/>
        <v>22.5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151129</v>
      </c>
      <c r="E14" s="1" t="s">
        <v>17</v>
      </c>
      <c r="F14" s="1" t="s">
        <v>18</v>
      </c>
      <c r="G14" s="6">
        <f>VLOOKUP(C14,'[1]4B'!$B$6:$M$39,12,FALSE)</f>
        <v>0</v>
      </c>
      <c r="H14" s="6">
        <f>VLOOKUP(C14,'[1]4B'!$B$6:$M$39,11,FALSE)</f>
        <v>0</v>
      </c>
      <c r="I14" s="6">
        <f>VLOOKUP(C14,'[1]4B'!$B$6:$M$39,7,FALSE)</f>
        <v>0</v>
      </c>
      <c r="J14" s="6">
        <f>VLOOKUP(C14,'[1]4B'!$B$6:$M$39,6,FALSE)</f>
        <v>65</v>
      </c>
      <c r="K14" s="6">
        <f>VLOOKUP(C14,'[1]4B'!$B$6:$M$39,4,FALSE)</f>
        <v>0</v>
      </c>
      <c r="L14" s="6">
        <f>VLOOKUP(C14,'[1]4B'!$B$6:$M$39,5,FALSE)</f>
        <v>0</v>
      </c>
      <c r="M14" s="1">
        <f t="shared" si="0"/>
        <v>19.5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148276</v>
      </c>
      <c r="E15" s="1" t="s">
        <v>17</v>
      </c>
      <c r="F15" s="1" t="s">
        <v>18</v>
      </c>
      <c r="G15" s="6">
        <f>VLOOKUP(C15,'[1]4B'!$B$6:$M$39,12,FALSE)</f>
        <v>0</v>
      </c>
      <c r="H15" s="6">
        <f>VLOOKUP(C15,'[1]4B'!$B$6:$M$39,11,FALSE)</f>
        <v>0</v>
      </c>
      <c r="I15" s="6">
        <f>VLOOKUP(C15,'[1]4B'!$B$6:$M$39,7,FALSE)</f>
        <v>0</v>
      </c>
      <c r="J15" s="6">
        <f>VLOOKUP(C15,'[1]4B'!$B$6:$M$39,6,FALSE)</f>
        <v>75</v>
      </c>
      <c r="K15" s="6">
        <f>VLOOKUP(C15,'[1]4B'!$B$6:$M$39,4,FALSE)</f>
        <v>0</v>
      </c>
      <c r="L15" s="6">
        <f>VLOOKUP(C15,'[1]4B'!$B$6:$M$39,5,FALSE)</f>
        <v>20</v>
      </c>
      <c r="M15" s="1">
        <f t="shared" si="0"/>
        <v>29.5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149801</v>
      </c>
      <c r="E16" s="1" t="s">
        <v>17</v>
      </c>
      <c r="F16" s="1" t="s">
        <v>18</v>
      </c>
      <c r="G16" s="6">
        <f>VLOOKUP(C16,'[1]4B'!$B$6:$M$39,12,FALSE)</f>
        <v>0</v>
      </c>
      <c r="H16" s="6">
        <f>VLOOKUP(C16,'[1]4B'!$B$6:$M$39,11,FALSE)</f>
        <v>0</v>
      </c>
      <c r="I16" s="6">
        <f>VLOOKUP(C16,'[1]4B'!$B$6:$M$39,7,FALSE)</f>
        <v>0</v>
      </c>
      <c r="J16" s="6">
        <f>VLOOKUP(C16,'[1]4B'!$B$6:$M$39,6,FALSE)</f>
        <v>56</v>
      </c>
      <c r="K16" s="6">
        <f>VLOOKUP(C16,'[1]4B'!$B$6:$M$39,4,FALSE)</f>
        <v>0</v>
      </c>
      <c r="L16" s="6">
        <f>VLOOKUP(C16,'[1]4B'!$B$6:$M$39,5,FALSE)</f>
        <v>0</v>
      </c>
      <c r="M16" s="1">
        <f t="shared" si="0"/>
        <v>16.8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145865</v>
      </c>
      <c r="E17" s="1" t="s">
        <v>17</v>
      </c>
      <c r="F17" s="1" t="s">
        <v>18</v>
      </c>
      <c r="G17" s="6">
        <f>VLOOKUP(C17,'[1]4B'!$B$6:$M$39,12,FALSE)</f>
        <v>0</v>
      </c>
      <c r="H17" s="6">
        <f>VLOOKUP(C17,'[1]4B'!$B$6:$M$39,11,FALSE)</f>
        <v>0</v>
      </c>
      <c r="I17" s="6">
        <f>VLOOKUP(C17,'[1]4B'!$B$6:$M$39,7,FALSE)</f>
        <v>0</v>
      </c>
      <c r="J17" s="6">
        <f>VLOOKUP(C17,'[1]4B'!$B$6:$M$39,6,FALSE)</f>
        <v>0</v>
      </c>
      <c r="K17" s="6">
        <f>VLOOKUP(C17,'[1]4B'!$B$6:$M$39,4,FALSE)</f>
        <v>0</v>
      </c>
      <c r="L17" s="6">
        <v>3</v>
      </c>
      <c r="M17" s="1">
        <f t="shared" si="0"/>
        <v>1.0499999999999998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145495</v>
      </c>
      <c r="E18" s="1" t="s">
        <v>17</v>
      </c>
      <c r="F18" s="1" t="s">
        <v>18</v>
      </c>
      <c r="G18" s="6">
        <f>VLOOKUP(C18,'[1]4B'!$B$6:$M$39,12,FALSE)</f>
        <v>5</v>
      </c>
      <c r="H18" s="6">
        <f>VLOOKUP(C18,'[1]4B'!$B$6:$M$39,11,FALSE)</f>
        <v>0</v>
      </c>
      <c r="I18" s="6">
        <f>VLOOKUP(C18,'[1]4B'!$B$6:$M$39,7,FALSE)</f>
        <v>20</v>
      </c>
      <c r="J18" s="6">
        <f>VLOOKUP(C18,'[1]4B'!$B$6:$M$39,6,FALSE)</f>
        <v>81</v>
      </c>
      <c r="K18" s="6">
        <f>VLOOKUP(C18,'[1]4B'!$B$6:$M$39,4,FALSE)</f>
        <v>75</v>
      </c>
      <c r="L18" s="6">
        <f>VLOOKUP(C18,'[1]4B'!$B$6:$M$39,5,FALSE)</f>
        <v>30</v>
      </c>
      <c r="M18" s="1">
        <f t="shared" si="0"/>
        <v>60.55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148351</v>
      </c>
      <c r="E19" s="1" t="s">
        <v>17</v>
      </c>
      <c r="F19" s="1" t="s">
        <v>18</v>
      </c>
      <c r="G19" s="6">
        <f>VLOOKUP(C19,'[1]4B'!$B$6:$M$39,12,FALSE)</f>
        <v>5</v>
      </c>
      <c r="H19" s="6">
        <f>VLOOKUP(C19,'[1]4B'!$B$6:$M$39,11,FALSE)</f>
        <v>0</v>
      </c>
      <c r="I19" s="6">
        <f>VLOOKUP(C19,'[1]4B'!$B$6:$M$39,7,FALSE)</f>
        <v>5</v>
      </c>
      <c r="J19" s="6">
        <f>VLOOKUP(C19,'[1]4B'!$B$6:$M$39,6,FALSE)</f>
        <v>65</v>
      </c>
      <c r="K19" s="6">
        <f>VLOOKUP(C19,'[1]4B'!$B$6:$M$39,4,FALSE)</f>
        <v>67</v>
      </c>
      <c r="L19" s="6">
        <f>VLOOKUP(C19,'[1]4B'!$B$6:$M$39,5,FALSE)</f>
        <v>30</v>
      </c>
      <c r="M19" s="1">
        <f t="shared" si="0"/>
        <v>52.25</v>
      </c>
      <c r="N19" s="1" t="str">
        <f t="shared" si="1"/>
        <v>C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150903</v>
      </c>
      <c r="E20" s="1" t="s">
        <v>17</v>
      </c>
      <c r="F20" s="1" t="s">
        <v>18</v>
      </c>
      <c r="G20" s="6">
        <f>VLOOKUP(C20,'[1]4B'!$B$6:$M$39,12,FALSE)</f>
        <v>0</v>
      </c>
      <c r="H20" s="6">
        <f>VLOOKUP(C20,'[1]4B'!$B$6:$M$39,11,FALSE)</f>
        <v>0</v>
      </c>
      <c r="I20" s="6">
        <f>VLOOKUP(C20,'[1]4B'!$B$6:$M$39,7,FALSE)</f>
        <v>0</v>
      </c>
      <c r="J20" s="6">
        <f>VLOOKUP(C20,'[1]4B'!$B$6:$M$39,6,FALSE)</f>
        <v>0</v>
      </c>
      <c r="K20" s="6">
        <f>VLOOKUP(C20,'[1]4B'!$B$6:$M$39,4,FALSE)</f>
        <v>0</v>
      </c>
      <c r="L20" s="6">
        <v>3</v>
      </c>
      <c r="M20" s="1">
        <f t="shared" si="0"/>
        <v>1.0499999999999998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148214</v>
      </c>
      <c r="E21" s="1" t="s">
        <v>17</v>
      </c>
      <c r="F21" s="1" t="s">
        <v>18</v>
      </c>
      <c r="G21" s="6">
        <f>VLOOKUP(C21,'[1]4B'!$B$6:$M$39,12,FALSE)</f>
        <v>0</v>
      </c>
      <c r="H21" s="6">
        <f>VLOOKUP(C21,'[1]4B'!$B$6:$M$39,11,FALSE)</f>
        <v>0</v>
      </c>
      <c r="I21" s="6">
        <f>VLOOKUP(C21,'[1]4B'!$B$6:$M$39,7,FALSE)</f>
        <v>35</v>
      </c>
      <c r="J21" s="6">
        <f>VLOOKUP(C21,'[1]4B'!$B$6:$M$39,6,FALSE)</f>
        <v>61</v>
      </c>
      <c r="K21" s="6">
        <f>VLOOKUP(C21,'[1]4B'!$B$6:$M$39,4,FALSE)</f>
        <v>34</v>
      </c>
      <c r="L21" s="6">
        <f>VLOOKUP(C21,'[1]4B'!$B$6:$M$39,5,FALSE)</f>
        <v>35</v>
      </c>
      <c r="M21" s="1">
        <f t="shared" si="0"/>
        <v>42.55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148495</v>
      </c>
      <c r="E22" s="1" t="s">
        <v>17</v>
      </c>
      <c r="F22" s="1" t="s">
        <v>18</v>
      </c>
      <c r="G22" s="6">
        <f>VLOOKUP(C22,'[1]4B'!$B$6:$M$39,12,FALSE)</f>
        <v>5</v>
      </c>
      <c r="H22" s="6">
        <f>VLOOKUP(C22,'[1]4B'!$B$6:$M$39,11,FALSE)</f>
        <v>2</v>
      </c>
      <c r="I22" s="6">
        <f>VLOOKUP(C22,'[1]4B'!$B$6:$M$39,7,FALSE)</f>
        <v>20</v>
      </c>
      <c r="J22" s="6">
        <f>VLOOKUP(C22,'[1]4B'!$B$6:$M$39,6,FALSE)</f>
        <v>76</v>
      </c>
      <c r="K22" s="6">
        <f>VLOOKUP(C22,'[1]4B'!$B$6:$M$39,4,FALSE)</f>
        <v>75</v>
      </c>
      <c r="L22" s="6">
        <f>VLOOKUP(C22,'[1]4B'!$B$6:$M$39,5,FALSE)</f>
        <v>50</v>
      </c>
      <c r="M22" s="1">
        <f t="shared" si="0"/>
        <v>68.05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151034</v>
      </c>
      <c r="E23" s="1" t="s">
        <v>17</v>
      </c>
      <c r="F23" s="1" t="s">
        <v>18</v>
      </c>
      <c r="G23" s="6">
        <f>VLOOKUP(C23,'[1]4B'!$B$6:$M$39,12,FALSE)</f>
        <v>0</v>
      </c>
      <c r="H23" s="6">
        <f>VLOOKUP(C23,'[1]4B'!$B$6:$M$39,11,FALSE)</f>
        <v>0</v>
      </c>
      <c r="I23" s="6">
        <f>VLOOKUP(C23,'[1]4B'!$B$6:$M$39,7,FALSE)</f>
        <v>0</v>
      </c>
      <c r="J23" s="6">
        <f>VLOOKUP(C23,'[1]4B'!$B$6:$M$39,6,FALSE)</f>
        <v>0</v>
      </c>
      <c r="K23" s="6">
        <f>VLOOKUP(C23,'[1]4B'!$B$6:$M$39,4,FALSE)</f>
        <v>0</v>
      </c>
      <c r="L23" s="6">
        <v>3</v>
      </c>
      <c r="M23" s="1">
        <f t="shared" si="0"/>
        <v>1.0499999999999998</v>
      </c>
      <c r="N23" s="1" t="str">
        <f t="shared" si="1"/>
        <v>E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149233</v>
      </c>
      <c r="E24" s="1" t="s">
        <v>17</v>
      </c>
      <c r="F24" s="1" t="s">
        <v>18</v>
      </c>
      <c r="G24" s="6">
        <f>VLOOKUP(C24,'[1]4B'!$B$6:$M$39,12,FALSE)</f>
        <v>0</v>
      </c>
      <c r="H24" s="6">
        <f>VLOOKUP(C24,'[1]4B'!$B$6:$M$39,11,FALSE)</f>
        <v>0</v>
      </c>
      <c r="I24" s="6">
        <f>VLOOKUP(C24,'[1]4B'!$B$6:$M$39,7,FALSE)</f>
        <v>0</v>
      </c>
      <c r="J24" s="6">
        <f>VLOOKUP(C24,'[1]4B'!$B$6:$M$39,6,FALSE)</f>
        <v>55</v>
      </c>
      <c r="K24" s="6">
        <f>VLOOKUP(C24,'[1]4B'!$B$6:$M$39,4,FALSE)</f>
        <v>25</v>
      </c>
      <c r="L24" s="6">
        <f>VLOOKUP(C24,'[1]4B'!$B$6:$M$39,5,FALSE)</f>
        <v>2.5</v>
      </c>
      <c r="M24" s="1">
        <f t="shared" si="0"/>
        <v>23.625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148335</v>
      </c>
      <c r="E25" s="1" t="s">
        <v>17</v>
      </c>
      <c r="F25" s="1" t="s">
        <v>18</v>
      </c>
      <c r="G25" s="6">
        <f>VLOOKUP(C25,'[1]4B'!$B$6:$M$39,12,FALSE)</f>
        <v>0</v>
      </c>
      <c r="H25" s="6">
        <f>VLOOKUP(C25,'[1]4B'!$B$6:$M$39,11,FALSE)</f>
        <v>0</v>
      </c>
      <c r="I25" s="6">
        <f>VLOOKUP(C25,'[1]4B'!$B$6:$M$39,7,FALSE)</f>
        <v>0</v>
      </c>
      <c r="J25" s="6">
        <f>VLOOKUP(C25,'[1]4B'!$B$6:$M$39,6,FALSE)</f>
        <v>0</v>
      </c>
      <c r="K25" s="6">
        <f>VLOOKUP(C25,'[1]4B'!$B$6:$M$39,4,FALSE)</f>
        <v>0</v>
      </c>
      <c r="L25" s="6">
        <v>3</v>
      </c>
      <c r="M25" s="1">
        <f t="shared" si="0"/>
        <v>1.0499999999999998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145616</v>
      </c>
      <c r="E26" s="1" t="s">
        <v>17</v>
      </c>
      <c r="F26" s="1" t="s">
        <v>18</v>
      </c>
      <c r="G26" s="6">
        <f>VLOOKUP(C26,'[1]4B'!$B$6:$M$39,12,FALSE)</f>
        <v>5</v>
      </c>
      <c r="H26" s="6">
        <f>VLOOKUP(C26,'[1]4B'!$B$6:$M$39,11,FALSE)</f>
        <v>0</v>
      </c>
      <c r="I26" s="6">
        <f>VLOOKUP(C26,'[1]4B'!$B$6:$M$39,7,FALSE)</f>
        <v>25</v>
      </c>
      <c r="J26" s="6">
        <f>VLOOKUP(C26,'[1]4B'!$B$6:$M$39,6,FALSE)</f>
        <v>60</v>
      </c>
      <c r="K26" s="6">
        <f>VLOOKUP(C26,'[1]4B'!$B$6:$M$39,4,FALSE)</f>
        <v>64</v>
      </c>
      <c r="L26" s="6">
        <f>VLOOKUP(C26,'[1]4B'!$B$6:$M$39,5,FALSE)</f>
        <v>30</v>
      </c>
      <c r="M26" s="1">
        <f t="shared" si="0"/>
        <v>52</v>
      </c>
      <c r="N26" s="1" t="str">
        <f t="shared" si="1"/>
        <v>C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145884</v>
      </c>
      <c r="E27" s="1" t="s">
        <v>17</v>
      </c>
      <c r="F27" s="1" t="s">
        <v>18</v>
      </c>
      <c r="G27" s="6">
        <f>VLOOKUP(C27,'[1]4B'!$B$6:$M$39,12,FALSE)</f>
        <v>5</v>
      </c>
      <c r="H27" s="6">
        <f>VLOOKUP(C27,'[1]4B'!$B$6:$M$39,11,FALSE)</f>
        <v>0</v>
      </c>
      <c r="I27" s="6">
        <f>VLOOKUP(C27,'[1]4B'!$B$6:$M$39,7,FALSE)</f>
        <v>56</v>
      </c>
      <c r="J27" s="6">
        <f>VLOOKUP(C27,'[1]4B'!$B$6:$M$39,6,FALSE)</f>
        <v>72</v>
      </c>
      <c r="K27" s="6">
        <f>VLOOKUP(C27,'[1]4B'!$B$6:$M$39,4,FALSE)</f>
        <v>67</v>
      </c>
      <c r="L27" s="6">
        <f>VLOOKUP(C27,'[1]4B'!$B$6:$M$39,5,FALSE)</f>
        <v>45</v>
      </c>
      <c r="M27" s="1">
        <f t="shared" si="0"/>
        <v>64.7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150962</v>
      </c>
      <c r="E28" s="1" t="s">
        <v>17</v>
      </c>
      <c r="F28" s="1" t="s">
        <v>18</v>
      </c>
      <c r="G28" s="6">
        <f>VLOOKUP(C28,'[1]4B'!$B$6:$M$39,12,FALSE)</f>
        <v>0</v>
      </c>
      <c r="H28" s="6">
        <f>VLOOKUP(C28,'[1]4B'!$B$6:$M$39,11,FALSE)</f>
        <v>0</v>
      </c>
      <c r="I28" s="6">
        <f>VLOOKUP(C28,'[1]4B'!$B$6:$M$39,7,FALSE)</f>
        <v>0</v>
      </c>
      <c r="J28" s="6">
        <f>VLOOKUP(C28,'[1]4B'!$B$6:$M$39,6,FALSE)</f>
        <v>0</v>
      </c>
      <c r="K28" s="6">
        <f>VLOOKUP(C28,'[1]4B'!$B$6:$M$39,4,FALSE)</f>
        <v>0</v>
      </c>
      <c r="L28" s="6">
        <v>3</v>
      </c>
      <c r="M28" s="1">
        <f t="shared" si="0"/>
        <v>1.0499999999999998</v>
      </c>
      <c r="N28" s="1" t="str">
        <f t="shared" si="1"/>
        <v>E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145741</v>
      </c>
      <c r="E29" s="1" t="s">
        <v>17</v>
      </c>
      <c r="F29" s="1" t="s">
        <v>18</v>
      </c>
      <c r="G29" s="6">
        <f>VLOOKUP(C29,'[1]4B'!$B$6:$M$39,12,FALSE)</f>
        <v>0</v>
      </c>
      <c r="H29" s="6">
        <f>VLOOKUP(C29,'[1]4B'!$B$6:$M$39,11,FALSE)</f>
        <v>0</v>
      </c>
      <c r="I29" s="6">
        <f>VLOOKUP(C29,'[1]4B'!$B$6:$M$39,7,FALSE)</f>
        <v>0</v>
      </c>
      <c r="J29" s="6">
        <f>VLOOKUP(C29,'[1]4B'!$B$6:$M$39,6,FALSE)</f>
        <v>58</v>
      </c>
      <c r="K29" s="6">
        <f>VLOOKUP(C29,'[1]4B'!$B$6:$M$39,4,FALSE)</f>
        <v>25</v>
      </c>
      <c r="L29" s="6">
        <f>VLOOKUP(C29,'[1]4B'!$B$6:$M$39,5,FALSE)</f>
        <v>0</v>
      </c>
      <c r="M29" s="1">
        <f t="shared" si="0"/>
        <v>23.65</v>
      </c>
      <c r="N29" s="1" t="str">
        <f t="shared" si="1"/>
        <v>E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150452</v>
      </c>
      <c r="E30" s="1" t="s">
        <v>17</v>
      </c>
      <c r="F30" s="1" t="s">
        <v>18</v>
      </c>
      <c r="G30" s="6">
        <f>VLOOKUP(C30,'[1]4B'!$B$6:$M$39,12,FALSE)</f>
        <v>0</v>
      </c>
      <c r="H30" s="6">
        <f>VLOOKUP(C30,'[1]4B'!$B$6:$M$39,11,FALSE)</f>
        <v>0</v>
      </c>
      <c r="I30" s="6">
        <f>VLOOKUP(C30,'[1]4B'!$B$6:$M$39,7,FALSE)</f>
        <v>0</v>
      </c>
      <c r="J30" s="6">
        <f>VLOOKUP(C30,'[1]4B'!$B$6:$M$39,6,FALSE)</f>
        <v>0</v>
      </c>
      <c r="K30" s="6">
        <f>VLOOKUP(C30,'[1]4B'!$B$6:$M$39,4,FALSE)</f>
        <v>0</v>
      </c>
      <c r="L30" s="6">
        <v>3</v>
      </c>
      <c r="M30" s="1">
        <f t="shared" si="0"/>
        <v>1.0499999999999998</v>
      </c>
      <c r="N30" s="1" t="str">
        <f t="shared" si="1"/>
        <v>E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148394</v>
      </c>
      <c r="E31" s="1" t="s">
        <v>17</v>
      </c>
      <c r="F31" s="1" t="s">
        <v>18</v>
      </c>
      <c r="G31" s="6">
        <f>VLOOKUP(C31,'[1]4B'!$B$6:$M$39,12,FALSE)</f>
        <v>0</v>
      </c>
      <c r="H31" s="6">
        <f>VLOOKUP(C31,'[1]4B'!$B$6:$M$39,11,FALSE)</f>
        <v>1</v>
      </c>
      <c r="I31" s="6">
        <f>VLOOKUP(C31,'[1]4B'!$B$6:$M$39,7,FALSE)</f>
        <v>20</v>
      </c>
      <c r="J31" s="6">
        <f>VLOOKUP(C31,'[1]4B'!$B$6:$M$39,6,FALSE)</f>
        <v>64</v>
      </c>
      <c r="K31" s="6">
        <f>VLOOKUP(C31,'[1]4B'!$B$6:$M$39,4,FALSE)</f>
        <v>20</v>
      </c>
      <c r="L31" s="6">
        <f>VLOOKUP(C31,'[1]4B'!$B$6:$M$39,5,FALSE)</f>
        <v>15</v>
      </c>
      <c r="M31" s="1">
        <f t="shared" si="0"/>
        <v>32.450000000000003</v>
      </c>
      <c r="N31" s="1" t="str">
        <f t="shared" si="1"/>
        <v>D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150048</v>
      </c>
      <c r="E32" s="1" t="s">
        <v>17</v>
      </c>
      <c r="F32" s="1" t="s">
        <v>18</v>
      </c>
      <c r="G32" s="6">
        <f>VLOOKUP(C32,'[1]4B'!$B$6:$M$39,12,FALSE)</f>
        <v>0</v>
      </c>
      <c r="H32" s="6">
        <f>VLOOKUP(C32,'[1]4B'!$B$6:$M$39,11,FALSE)</f>
        <v>0</v>
      </c>
      <c r="I32" s="6">
        <f>VLOOKUP(C32,'[1]4B'!$B$6:$M$39,7,FALSE)</f>
        <v>0</v>
      </c>
      <c r="J32" s="6">
        <f>VLOOKUP(C32,'[1]4B'!$B$6:$M$39,6,FALSE)</f>
        <v>0</v>
      </c>
      <c r="K32" s="6">
        <f>VLOOKUP(C32,'[1]4B'!$B$6:$M$39,4,FALSE)</f>
        <v>0</v>
      </c>
      <c r="L32" s="6">
        <v>3</v>
      </c>
      <c r="M32" s="1">
        <f t="shared" si="0"/>
        <v>1.0499999999999998</v>
      </c>
      <c r="N32" s="1" t="str">
        <f t="shared" si="1"/>
        <v>E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147713</v>
      </c>
      <c r="E33" s="1" t="s">
        <v>17</v>
      </c>
      <c r="F33" s="1" t="s">
        <v>18</v>
      </c>
      <c r="G33" s="6">
        <f>VLOOKUP(C33,'[1]4B'!$B$6:$M$39,12,FALSE)</f>
        <v>0</v>
      </c>
      <c r="H33" s="6">
        <f>VLOOKUP(C33,'[1]4B'!$B$6:$M$39,11,FALSE)</f>
        <v>0</v>
      </c>
      <c r="I33" s="6">
        <f>VLOOKUP(C33,'[1]4B'!$B$6:$M$39,7,FALSE)</f>
        <v>0</v>
      </c>
      <c r="J33" s="6">
        <f>VLOOKUP(C33,'[1]4B'!$B$6:$M$39,6,FALSE)</f>
        <v>57</v>
      </c>
      <c r="K33" s="6">
        <f>VLOOKUP(C33,'[1]4B'!$B$6:$M$39,4,FALSE)</f>
        <v>32</v>
      </c>
      <c r="L33" s="6">
        <f>VLOOKUP(C33,'[1]4B'!$B$6:$M$39,5,FALSE)</f>
        <v>0</v>
      </c>
      <c r="M33" s="1">
        <f t="shared" si="0"/>
        <v>25.099999999999998</v>
      </c>
      <c r="N33" s="1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151132</v>
      </c>
      <c r="E34" s="1" t="s">
        <v>17</v>
      </c>
      <c r="F34" s="1" t="s">
        <v>18</v>
      </c>
      <c r="G34" s="6">
        <f>VLOOKUP(C34,'[1]4B'!$B$6:$M$39,12,FALSE)</f>
        <v>0</v>
      </c>
      <c r="H34" s="6">
        <f>VLOOKUP(C34,'[1]4B'!$B$6:$M$39,11,FALSE)</f>
        <v>0</v>
      </c>
      <c r="I34" s="6">
        <f>VLOOKUP(C34,'[1]4B'!$B$6:$M$39,7,FALSE)</f>
        <v>0</v>
      </c>
      <c r="J34" s="6">
        <f>VLOOKUP(C34,'[1]4B'!$B$6:$M$39,6,FALSE)</f>
        <v>50</v>
      </c>
      <c r="K34" s="6">
        <f>VLOOKUP(C34,'[1]4B'!$B$6:$M$39,4,FALSE)</f>
        <v>0</v>
      </c>
      <c r="L34" s="6">
        <f>VLOOKUP(C34,'[1]4B'!$B$6:$M$39,5,FALSE)</f>
        <v>0</v>
      </c>
      <c r="M34" s="1">
        <f t="shared" si="0"/>
        <v>15</v>
      </c>
      <c r="N34" s="1" t="str">
        <f t="shared" si="1"/>
        <v>E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146040</v>
      </c>
      <c r="E35" s="1" t="s">
        <v>17</v>
      </c>
      <c r="F35" s="1" t="s">
        <v>18</v>
      </c>
      <c r="G35" s="6">
        <f>VLOOKUP(C35,'[1]4B'!$B$6:$M$39,12,FALSE)</f>
        <v>0</v>
      </c>
      <c r="H35" s="6">
        <f>VLOOKUP(C35,'[1]4B'!$B$6:$M$39,11,FALSE)</f>
        <v>3</v>
      </c>
      <c r="I35" s="6">
        <f>VLOOKUP(C35,'[1]4B'!$B$6:$M$39,7,FALSE)</f>
        <v>5</v>
      </c>
      <c r="J35" s="6">
        <f>VLOOKUP(C35,'[1]4B'!$B$6:$M$39,6,FALSE)</f>
        <v>76</v>
      </c>
      <c r="K35" s="6">
        <f>VLOOKUP(C35,'[1]4B'!$B$6:$M$39,4,FALSE)</f>
        <v>50</v>
      </c>
      <c r="L35" s="6">
        <f>VLOOKUP(C35,'[1]4B'!$B$6:$M$39,5,FALSE)</f>
        <v>35</v>
      </c>
      <c r="M35" s="1">
        <f t="shared" si="0"/>
        <v>51.05</v>
      </c>
      <c r="N35" s="1" t="str">
        <f t="shared" si="1"/>
        <v>C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146050</v>
      </c>
      <c r="E36" s="1" t="s">
        <v>17</v>
      </c>
      <c r="F36" s="1" t="s">
        <v>18</v>
      </c>
      <c r="G36" s="6">
        <f>VLOOKUP(C36,'[1]4B'!$B$6:$M$39,12,FALSE)</f>
        <v>0</v>
      </c>
      <c r="H36" s="6">
        <f>VLOOKUP(C36,'[1]4B'!$B$6:$M$39,11,FALSE)</f>
        <v>0</v>
      </c>
      <c r="I36" s="6">
        <f>VLOOKUP(C36,'[1]4B'!$B$6:$M$39,7,FALSE)</f>
        <v>45</v>
      </c>
      <c r="J36" s="6">
        <f>VLOOKUP(C36,'[1]4B'!$B$6:$M$39,6,FALSE)</f>
        <v>62</v>
      </c>
      <c r="K36" s="6">
        <f>VLOOKUP(C36,'[1]4B'!$B$6:$M$39,4,FALSE)</f>
        <v>50</v>
      </c>
      <c r="L36" s="6">
        <f>VLOOKUP(C36,'[1]4B'!$B$6:$M$39,5,FALSE)</f>
        <v>15</v>
      </c>
      <c r="M36" s="1">
        <f t="shared" si="0"/>
        <v>40.849999999999994</v>
      </c>
      <c r="N36" s="1" t="str">
        <f t="shared" si="1"/>
        <v>D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146124</v>
      </c>
      <c r="E37" s="1" t="s">
        <v>17</v>
      </c>
      <c r="F37" s="1" t="s">
        <v>18</v>
      </c>
      <c r="G37" s="6">
        <f>VLOOKUP(C37,'[1]4B'!$B$6:$M$39,12,FALSE)</f>
        <v>5</v>
      </c>
      <c r="H37" s="6">
        <f>VLOOKUP(C37,'[1]4B'!$B$6:$M$39,11,FALSE)</f>
        <v>0</v>
      </c>
      <c r="I37" s="6">
        <f>VLOOKUP(C37,'[1]4B'!$B$6:$M$39,7,FALSE)</f>
        <v>35</v>
      </c>
      <c r="J37" s="6">
        <f>VLOOKUP(C37,'[1]4B'!$B$6:$M$39,6,FALSE)</f>
        <v>65</v>
      </c>
      <c r="K37" s="6">
        <f>VLOOKUP(C37,'[1]4B'!$B$6:$M$39,4,FALSE)</f>
        <v>70</v>
      </c>
      <c r="L37" s="6">
        <f>VLOOKUP(C37,'[1]4B'!$B$6:$M$39,5,FALSE)</f>
        <v>45</v>
      </c>
      <c r="M37" s="1">
        <f t="shared" si="0"/>
        <v>61.25</v>
      </c>
      <c r="N37" s="1" t="str">
        <f t="shared" si="1"/>
        <v>B-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149256</v>
      </c>
      <c r="E38" s="1" t="s">
        <v>17</v>
      </c>
      <c r="F38" s="1" t="s">
        <v>18</v>
      </c>
      <c r="G38" s="6">
        <f>VLOOKUP(C38,'[1]4B'!$B$6:$M$39,12,FALSE)</f>
        <v>5</v>
      </c>
      <c r="H38" s="6">
        <f>VLOOKUP(C38,'[1]4B'!$B$6:$M$39,11,FALSE)</f>
        <v>0</v>
      </c>
      <c r="I38" s="6">
        <f>VLOOKUP(C38,'[1]4B'!$B$6:$M$39,7,FALSE)</f>
        <v>45</v>
      </c>
      <c r="J38" s="6">
        <f>VLOOKUP(C38,'[1]4B'!$B$6:$M$39,6,FALSE)</f>
        <v>67</v>
      </c>
      <c r="K38" s="6">
        <f>VLOOKUP(C38,'[1]4B'!$B$6:$M$39,4,FALSE)</f>
        <v>50</v>
      </c>
      <c r="L38" s="6">
        <f>VLOOKUP(C38,'[1]4B'!$B$6:$M$39,5,FALSE)</f>
        <v>55</v>
      </c>
      <c r="M38" s="1">
        <f t="shared" si="0"/>
        <v>61.349999999999994</v>
      </c>
      <c r="N3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destiarultimaswari@gmail.com</cp:lastModifiedBy>
  <dcterms:created xsi:type="dcterms:W3CDTF">2024-07-01T02:22:39Z</dcterms:created>
  <dcterms:modified xsi:type="dcterms:W3CDTF">2024-07-03T06:00:55Z</dcterms:modified>
  <cp:category>nilai</cp:category>
</cp:coreProperties>
</file>