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NILAI AKHIR GENAP 2023-2024\"/>
    </mc:Choice>
  </mc:AlternateContent>
  <xr:revisionPtr revIDLastSave="0" documentId="13_ncr:1_{13CC386F-F4D2-4ECE-AE0D-8E9586D5FE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ftar-Nilai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G6" i="1" l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K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J5" i="1"/>
  <c r="I5" i="1"/>
  <c r="H5" i="1"/>
  <c r="G5" i="1"/>
  <c r="M4" i="1"/>
  <c r="L30" i="1" l="1"/>
  <c r="L28" i="1"/>
  <c r="L29" i="1"/>
  <c r="L31" i="1"/>
  <c r="L33" i="1"/>
  <c r="L34" i="1"/>
  <c r="L6" i="1"/>
  <c r="L7" i="1"/>
  <c r="L8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2" i="1"/>
  <c r="L5" i="1"/>
  <c r="K8" i="1"/>
  <c r="K23" i="1"/>
  <c r="M23" i="1" s="1"/>
  <c r="N23" i="1" s="1"/>
  <c r="K19" i="1"/>
  <c r="K14" i="1"/>
  <c r="M14" i="1" s="1"/>
  <c r="N14" i="1" s="1"/>
  <c r="K29" i="1"/>
  <c r="M29" i="1" s="1"/>
  <c r="N29" i="1" s="1"/>
  <c r="K30" i="1"/>
  <c r="M30" i="1" s="1"/>
  <c r="N30" i="1" s="1"/>
  <c r="K31" i="1"/>
  <c r="K32" i="1"/>
  <c r="M32" i="1" s="1"/>
  <c r="N32" i="1" s="1"/>
  <c r="K33" i="1"/>
  <c r="K34" i="1"/>
  <c r="M34" i="1" s="1"/>
  <c r="N34" i="1" s="1"/>
  <c r="K35" i="1"/>
  <c r="M35" i="1" s="1"/>
  <c r="N35" i="1" s="1"/>
  <c r="K28" i="1"/>
  <c r="M28" i="1" s="1"/>
  <c r="N28" i="1" s="1"/>
  <c r="K27" i="1"/>
  <c r="K26" i="1"/>
  <c r="M26" i="1" s="1"/>
  <c r="N26" i="1" s="1"/>
  <c r="K25" i="1"/>
  <c r="M25" i="1" s="1"/>
  <c r="N25" i="1" s="1"/>
  <c r="K24" i="1"/>
  <c r="M24" i="1" s="1"/>
  <c r="N24" i="1" s="1"/>
  <c r="K22" i="1"/>
  <c r="M22" i="1" s="1"/>
  <c r="N22" i="1" s="1"/>
  <c r="K21" i="1"/>
  <c r="M21" i="1" s="1"/>
  <c r="N21" i="1" s="1"/>
  <c r="K20" i="1"/>
  <c r="M20" i="1" s="1"/>
  <c r="N20" i="1" s="1"/>
  <c r="K18" i="1"/>
  <c r="K17" i="1"/>
  <c r="M17" i="1" s="1"/>
  <c r="N17" i="1" s="1"/>
  <c r="K16" i="1"/>
  <c r="M16" i="1" s="1"/>
  <c r="N16" i="1" s="1"/>
  <c r="K15" i="1"/>
  <c r="K13" i="1"/>
  <c r="M13" i="1" s="1"/>
  <c r="N13" i="1" s="1"/>
  <c r="K12" i="1"/>
  <c r="M12" i="1" s="1"/>
  <c r="N12" i="1" s="1"/>
  <c r="K10" i="1"/>
  <c r="M10" i="1" s="1"/>
  <c r="N10" i="1" s="1"/>
  <c r="K9" i="1"/>
  <c r="M9" i="1" s="1"/>
  <c r="N9" i="1" s="1"/>
  <c r="K7" i="1"/>
  <c r="M7" i="1" s="1"/>
  <c r="N7" i="1" s="1"/>
  <c r="K6" i="1"/>
  <c r="M6" i="1" s="1"/>
  <c r="N6" i="1" s="1"/>
  <c r="K5" i="1"/>
  <c r="M5" i="1" s="1"/>
  <c r="N5" i="1" s="1"/>
  <c r="M11" i="1" l="1"/>
  <c r="N11" i="1" s="1"/>
  <c r="M33" i="1"/>
  <c r="N33" i="1" s="1"/>
  <c r="M8" i="1"/>
  <c r="N8" i="1" s="1"/>
  <c r="M15" i="1"/>
  <c r="N15" i="1" s="1"/>
  <c r="M18" i="1"/>
  <c r="N18" i="1" s="1"/>
  <c r="M27" i="1"/>
  <c r="N27" i="1" s="1"/>
  <c r="M31" i="1"/>
  <c r="N31" i="1" s="1"/>
  <c r="M19" i="1"/>
  <c r="N19" i="1" s="1"/>
</calcChain>
</file>

<file path=xl/sharedStrings.xml><?xml version="1.0" encoding="utf-8"?>
<sst xmlns="http://schemas.openxmlformats.org/spreadsheetml/2006/main" count="108" uniqueCount="48">
  <si>
    <t>Daftar Nilai MENGGAMBAR TEKNIK (D1B2A61T)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</si>
  <si>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</si>
  <si>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</si>
  <si>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</si>
  <si>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</si>
  <si>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</si>
  <si>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</si>
  <si>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</si>
  <si>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</si>
  <si>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</si>
  <si>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</si>
  <si>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</si>
  <si>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</si>
  <si>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</si>
  <si>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</si>
  <si>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AZIS</t>
  </si>
  <si>
    <t>D1B2A61T</t>
  </si>
  <si>
    <t>MENGGAMBAR TEKNIK</t>
  </si>
  <si>
    <t>ABDUL HIKMAH</t>
  </si>
  <si>
    <t>ABDULLAH FAQIH</t>
  </si>
  <si>
    <t>ADITYA</t>
  </si>
  <si>
    <t>AGUS HARI DARMAWAN</t>
  </si>
  <si>
    <t>AHMAD DONI HENDRAWAN</t>
  </si>
  <si>
    <t>AHMAD HABIBI</t>
  </si>
  <si>
    <t>AHMAD MUROBBI ZIMAM</t>
  </si>
  <si>
    <t>AHMAD TABRONI</t>
  </si>
  <si>
    <t>ALDI</t>
  </si>
  <si>
    <t>ALDI INSANUL IKHYAK</t>
  </si>
  <si>
    <t>ALDI MUSTAFA</t>
  </si>
  <si>
    <t>ALFIAN AHMADI</t>
  </si>
  <si>
    <t>ALFIAN DWI SAPUTRA</t>
  </si>
  <si>
    <t>ALIYAH AQILAH</t>
  </si>
  <si>
    <t>ANISA TYASWARI</t>
  </si>
  <si>
    <t>ARMAN HIDAYAT</t>
  </si>
  <si>
    <t>AULYA NISHA ZAHRA</t>
  </si>
  <si>
    <t>AZIHIL SURYA SAHID</t>
  </si>
  <si>
    <t>BAIQ AFIFAH ALFINA ZAHRAH</t>
  </si>
  <si>
    <t>BAIQ MAYA AZULA ASTIANI</t>
  </si>
  <si>
    <t>BAYANUL ALIF</t>
  </si>
  <si>
    <t>BUDI KHAIRATUL HISAN</t>
  </si>
  <si>
    <t>CHELSE PUTRI APRIANI</t>
  </si>
  <si>
    <t>DERI RAMDANI</t>
  </si>
  <si>
    <t>DICKI SEBASTIAN PUTRA</t>
  </si>
  <si>
    <t>EKO NOVIANTO</t>
  </si>
  <si>
    <t>ELSA JUNIASTASYA</t>
  </si>
  <si>
    <t>ERWIN</t>
  </si>
  <si>
    <t>ERWIN EKA WARDANA</t>
  </si>
  <si>
    <t>FADILLAH ILHAM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</si>
</sst>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erkas%20Dosen\BKD\BKD%20GENAP%20%202023.2024\1.%20PENDIDIKAN\Nilai%20Akhir%20Genap%202024.xlsx" TargetMode="External"/><Relationship Id="rId1" Type="http://schemas.openxmlformats.org/officeDocument/2006/relationships/externalLinkPath" Target="file:///D:\Berkas%20Dosen\BKD\BKD%20GENAP%20%202023.2024\1.%20PENDIDIKAN\Nilai%20Akhir%20Gena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A"/>
      <sheetName val="6B"/>
      <sheetName val="6C"/>
      <sheetName val="6D"/>
      <sheetName val="6E"/>
      <sheetName val="6F"/>
      <sheetName val="4A"/>
      <sheetName val="4B"/>
      <sheetName val="4C"/>
      <sheetName val="2A"/>
      <sheetName val="2B"/>
      <sheetName val="2C"/>
      <sheetName val="2D"/>
      <sheetName val="2E"/>
      <sheetName val="2F"/>
      <sheetName val="B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ABDUL AZIS</v>
          </cell>
          <cell r="C9">
            <v>0</v>
          </cell>
          <cell r="D9">
            <v>0</v>
          </cell>
          <cell r="E9">
            <v>12</v>
          </cell>
          <cell r="H9">
            <v>3</v>
          </cell>
          <cell r="I9" t="str">
            <v>E</v>
          </cell>
          <cell r="K9">
            <v>0</v>
          </cell>
        </row>
        <row r="10">
          <cell r="B10" t="str">
            <v>ABDUL HIKMAH</v>
          </cell>
          <cell r="C10">
            <v>5</v>
          </cell>
          <cell r="D10">
            <v>57.5</v>
          </cell>
          <cell r="E10">
            <v>30</v>
          </cell>
          <cell r="F10">
            <v>83</v>
          </cell>
          <cell r="G10">
            <v>77</v>
          </cell>
          <cell r="H10">
            <v>65.224999999999994</v>
          </cell>
          <cell r="I10" t="str">
            <v>B</v>
          </cell>
          <cell r="K10">
            <v>5</v>
          </cell>
        </row>
        <row r="11">
          <cell r="B11" t="str">
            <v>ABDULLAH FAQIH</v>
          </cell>
          <cell r="C11">
            <v>5</v>
          </cell>
          <cell r="D11">
            <v>25</v>
          </cell>
          <cell r="E11">
            <v>46</v>
          </cell>
          <cell r="H11">
            <v>25.25</v>
          </cell>
          <cell r="I11" t="str">
            <v>D</v>
          </cell>
          <cell r="K11">
            <v>5</v>
          </cell>
        </row>
        <row r="12">
          <cell r="B12" t="str">
            <v>ADITYA</v>
          </cell>
          <cell r="C12">
            <v>5</v>
          </cell>
          <cell r="D12">
            <v>95</v>
          </cell>
          <cell r="E12">
            <v>88</v>
          </cell>
          <cell r="F12">
            <v>93</v>
          </cell>
          <cell r="G12">
            <v>40</v>
          </cell>
          <cell r="H12">
            <v>92.15</v>
          </cell>
          <cell r="I12" t="str">
            <v>A</v>
          </cell>
          <cell r="K12">
            <v>5</v>
          </cell>
        </row>
        <row r="13">
          <cell r="B13" t="str">
            <v>ADITYA RAMDANI</v>
          </cell>
          <cell r="C13">
            <v>5</v>
          </cell>
          <cell r="D13">
            <v>45</v>
          </cell>
          <cell r="E13">
            <v>14</v>
          </cell>
          <cell r="F13">
            <v>50</v>
          </cell>
          <cell r="H13">
            <v>39.25</v>
          </cell>
          <cell r="I13" t="str">
            <v>D</v>
          </cell>
          <cell r="K13">
            <v>5</v>
          </cell>
        </row>
        <row r="14">
          <cell r="B14" t="str">
            <v>AGUS HARI DARMAWAN</v>
          </cell>
          <cell r="C14">
            <v>0</v>
          </cell>
          <cell r="D14">
            <v>0</v>
          </cell>
          <cell r="E14">
            <v>2</v>
          </cell>
          <cell r="H14">
            <v>0.5</v>
          </cell>
          <cell r="I14" t="str">
            <v>E</v>
          </cell>
          <cell r="K14">
            <v>0</v>
          </cell>
        </row>
        <row r="15">
          <cell r="B15" t="str">
            <v>AHMAD DONI HENDRAWAN</v>
          </cell>
          <cell r="C15">
            <v>5</v>
          </cell>
          <cell r="D15">
            <v>5</v>
          </cell>
          <cell r="E15">
            <v>43</v>
          </cell>
          <cell r="F15">
            <v>80</v>
          </cell>
          <cell r="G15">
            <v>45</v>
          </cell>
          <cell r="H15">
            <v>46</v>
          </cell>
          <cell r="I15" t="str">
            <v>D</v>
          </cell>
          <cell r="K15">
            <v>5</v>
          </cell>
        </row>
        <row r="16">
          <cell r="B16" t="str">
            <v>AHMAD HABIBI</v>
          </cell>
          <cell r="C16">
            <v>0</v>
          </cell>
          <cell r="D16">
            <v>0</v>
          </cell>
          <cell r="E16">
            <v>1</v>
          </cell>
          <cell r="H16">
            <v>0.25</v>
          </cell>
          <cell r="I16" t="str">
            <v>E</v>
          </cell>
          <cell r="K16">
            <v>0</v>
          </cell>
        </row>
        <row r="17">
          <cell r="B17" t="str">
            <v>AHMAD MUROBBI ZIMAM</v>
          </cell>
          <cell r="C17">
            <v>0</v>
          </cell>
          <cell r="D17">
            <v>0</v>
          </cell>
          <cell r="E17">
            <v>7</v>
          </cell>
          <cell r="H17">
            <v>1.75</v>
          </cell>
          <cell r="I17" t="str">
            <v>E</v>
          </cell>
          <cell r="K17">
            <v>0</v>
          </cell>
        </row>
        <row r="18">
          <cell r="B18" t="str">
            <v>AHMAD TABRONI</v>
          </cell>
          <cell r="C18">
            <v>5</v>
          </cell>
          <cell r="D18">
            <v>30</v>
          </cell>
          <cell r="E18">
            <v>49</v>
          </cell>
          <cell r="F18">
            <v>88</v>
          </cell>
          <cell r="G18">
            <v>68</v>
          </cell>
          <cell r="H18">
            <v>60.95</v>
          </cell>
          <cell r="I18" t="str">
            <v>B-</v>
          </cell>
          <cell r="K18">
            <v>5</v>
          </cell>
        </row>
        <row r="19">
          <cell r="B19" t="str">
            <v>ALDI</v>
          </cell>
          <cell r="C19">
            <v>5</v>
          </cell>
          <cell r="D19">
            <v>5</v>
          </cell>
          <cell r="E19">
            <v>10</v>
          </cell>
          <cell r="F19">
            <v>81</v>
          </cell>
          <cell r="H19">
            <v>33.549999999999997</v>
          </cell>
          <cell r="I19" t="str">
            <v>D</v>
          </cell>
          <cell r="K19">
            <v>5</v>
          </cell>
        </row>
        <row r="20">
          <cell r="B20" t="str">
            <v>ALDI INSANUL IKHYAK</v>
          </cell>
          <cell r="C20">
            <v>5</v>
          </cell>
          <cell r="D20">
            <v>59</v>
          </cell>
          <cell r="E20">
            <v>79</v>
          </cell>
          <cell r="F20">
            <v>78</v>
          </cell>
          <cell r="G20">
            <v>85</v>
          </cell>
          <cell r="H20">
            <v>77.3</v>
          </cell>
          <cell r="I20" t="str">
            <v>A-</v>
          </cell>
          <cell r="K20">
            <v>5</v>
          </cell>
        </row>
        <row r="21">
          <cell r="B21" t="str">
            <v>ALDI MUSTAFA</v>
          </cell>
          <cell r="C21">
            <v>0</v>
          </cell>
          <cell r="D21">
            <v>0</v>
          </cell>
          <cell r="E21">
            <v>7</v>
          </cell>
          <cell r="H21">
            <v>1.75</v>
          </cell>
          <cell r="I21" t="str">
            <v>E</v>
          </cell>
          <cell r="K21">
            <v>0</v>
          </cell>
        </row>
        <row r="22">
          <cell r="B22" t="str">
            <v>ALFIAN AHMADI</v>
          </cell>
          <cell r="C22">
            <v>0</v>
          </cell>
          <cell r="D22">
            <v>17.5</v>
          </cell>
          <cell r="E22">
            <v>9</v>
          </cell>
          <cell r="H22">
            <v>8.375</v>
          </cell>
          <cell r="I22" t="str">
            <v>E</v>
          </cell>
          <cell r="K22">
            <v>0</v>
          </cell>
        </row>
        <row r="23">
          <cell r="B23" t="str">
            <v>ALFIAN DWI SAPUTRA</v>
          </cell>
          <cell r="C23">
            <v>0</v>
          </cell>
          <cell r="D23">
            <v>57.5</v>
          </cell>
          <cell r="E23">
            <v>5</v>
          </cell>
          <cell r="G23">
            <v>50</v>
          </cell>
          <cell r="H23">
            <v>26.375</v>
          </cell>
          <cell r="I23" t="str">
            <v>D</v>
          </cell>
          <cell r="K23">
            <v>0</v>
          </cell>
        </row>
        <row r="24">
          <cell r="B24" t="str">
            <v>ALIYAH AQILAH</v>
          </cell>
          <cell r="C24">
            <v>18</v>
          </cell>
          <cell r="D24">
            <v>5</v>
          </cell>
          <cell r="E24">
            <v>38</v>
          </cell>
          <cell r="F24">
            <v>60</v>
          </cell>
          <cell r="G24">
            <v>30</v>
          </cell>
          <cell r="H24">
            <v>50.25</v>
          </cell>
          <cell r="I24" t="str">
            <v>C</v>
          </cell>
          <cell r="J24">
            <v>13</v>
          </cell>
          <cell r="K24">
            <v>5</v>
          </cell>
        </row>
        <row r="25">
          <cell r="B25" t="str">
            <v>ANISA TYASWARI</v>
          </cell>
          <cell r="C25">
            <v>8</v>
          </cell>
          <cell r="D25">
            <v>32.5</v>
          </cell>
          <cell r="E25">
            <v>36</v>
          </cell>
          <cell r="F25">
            <v>70</v>
          </cell>
          <cell r="G25">
            <v>55</v>
          </cell>
          <cell r="H25">
            <v>54.875</v>
          </cell>
          <cell r="I25" t="str">
            <v>C</v>
          </cell>
          <cell r="J25">
            <v>3</v>
          </cell>
          <cell r="K25">
            <v>5</v>
          </cell>
        </row>
        <row r="26">
          <cell r="B26" t="str">
            <v>ARMAN HIDAYAT</v>
          </cell>
          <cell r="C26">
            <v>5</v>
          </cell>
          <cell r="D26">
            <v>47.5</v>
          </cell>
          <cell r="E26">
            <v>46</v>
          </cell>
          <cell r="F26">
            <v>78</v>
          </cell>
          <cell r="G26">
            <v>35</v>
          </cell>
          <cell r="H26">
            <v>60.024999999999999</v>
          </cell>
          <cell r="I26" t="str">
            <v>B-</v>
          </cell>
          <cell r="K26">
            <v>5</v>
          </cell>
        </row>
        <row r="27">
          <cell r="B27" t="str">
            <v>AULYA NISHA ZAHRA</v>
          </cell>
          <cell r="C27">
            <v>3</v>
          </cell>
          <cell r="D27">
            <v>46.5</v>
          </cell>
          <cell r="E27">
            <v>5</v>
          </cell>
          <cell r="F27">
            <v>83</v>
          </cell>
          <cell r="H27">
            <v>45.424999999999997</v>
          </cell>
          <cell r="I27" t="str">
            <v>D</v>
          </cell>
          <cell r="J27">
            <v>3</v>
          </cell>
          <cell r="K27">
            <v>0</v>
          </cell>
        </row>
        <row r="28">
          <cell r="B28" t="str">
            <v>AZIHIL SURYA SAHID</v>
          </cell>
          <cell r="C28">
            <v>5</v>
          </cell>
          <cell r="D28">
            <v>0</v>
          </cell>
          <cell r="E28">
            <v>19</v>
          </cell>
          <cell r="G28">
            <v>38</v>
          </cell>
          <cell r="H28">
            <v>13.55</v>
          </cell>
          <cell r="I28" t="str">
            <v>E</v>
          </cell>
          <cell r="K28">
            <v>5</v>
          </cell>
        </row>
        <row r="29">
          <cell r="B29" t="str">
            <v>BAIQ AFIFAH ALFINA ZAHRAH</v>
          </cell>
          <cell r="C29">
            <v>5</v>
          </cell>
          <cell r="D29">
            <v>26.5</v>
          </cell>
          <cell r="E29">
            <v>28</v>
          </cell>
          <cell r="F29">
            <v>88</v>
          </cell>
          <cell r="G29">
            <v>40</v>
          </cell>
          <cell r="H29">
            <v>51.674999999999997</v>
          </cell>
          <cell r="I29" t="str">
            <v>C</v>
          </cell>
          <cell r="K29">
            <v>5</v>
          </cell>
        </row>
        <row r="30">
          <cell r="B30" t="str">
            <v>BAIQ MAYA AZULA ASTIANI</v>
          </cell>
          <cell r="C30">
            <v>5</v>
          </cell>
          <cell r="D30">
            <v>17.5</v>
          </cell>
          <cell r="E30">
            <v>69</v>
          </cell>
          <cell r="F30">
            <v>81</v>
          </cell>
          <cell r="G30">
            <v>60</v>
          </cell>
          <cell r="H30">
            <v>58.674999999999997</v>
          </cell>
          <cell r="I30" t="str">
            <v>C+</v>
          </cell>
          <cell r="K30">
            <v>5</v>
          </cell>
        </row>
        <row r="31">
          <cell r="B31" t="str">
            <v>BAYANUL ALIF</v>
          </cell>
          <cell r="C31">
            <v>5</v>
          </cell>
          <cell r="D31">
            <v>57.5</v>
          </cell>
          <cell r="E31">
            <v>31</v>
          </cell>
          <cell r="F31">
            <v>86</v>
          </cell>
          <cell r="G31">
            <v>75</v>
          </cell>
          <cell r="H31">
            <v>66.174999999999997</v>
          </cell>
          <cell r="I31" t="str">
            <v>B</v>
          </cell>
          <cell r="K31">
            <v>5</v>
          </cell>
        </row>
        <row r="32">
          <cell r="B32" t="str">
            <v>BUDI KHAIRATUL HISAN</v>
          </cell>
          <cell r="C32">
            <v>5</v>
          </cell>
          <cell r="D32">
            <v>62.5</v>
          </cell>
          <cell r="E32">
            <v>61</v>
          </cell>
          <cell r="F32">
            <v>84</v>
          </cell>
          <cell r="G32">
            <v>78</v>
          </cell>
          <cell r="H32">
            <v>75.125</v>
          </cell>
          <cell r="I32" t="str">
            <v>A-</v>
          </cell>
          <cell r="K32">
            <v>5</v>
          </cell>
        </row>
        <row r="33">
          <cell r="B33" t="str">
            <v>CHELSE PUTRI APRIANI</v>
          </cell>
          <cell r="C33">
            <v>5</v>
          </cell>
          <cell r="D33">
            <v>57</v>
          </cell>
          <cell r="E33">
            <v>75</v>
          </cell>
          <cell r="F33">
            <v>87</v>
          </cell>
          <cell r="G33">
            <v>90</v>
          </cell>
          <cell r="H33">
            <v>78.8</v>
          </cell>
          <cell r="I33" t="str">
            <v>A-</v>
          </cell>
          <cell r="K33">
            <v>5</v>
          </cell>
        </row>
        <row r="34">
          <cell r="B34" t="str">
            <v>DERI RAMDANI</v>
          </cell>
          <cell r="C34">
            <v>5</v>
          </cell>
          <cell r="D34">
            <v>61.5</v>
          </cell>
          <cell r="E34">
            <v>36</v>
          </cell>
          <cell r="F34">
            <v>84</v>
          </cell>
          <cell r="G34">
            <v>75</v>
          </cell>
          <cell r="H34">
            <v>68.224999999999994</v>
          </cell>
          <cell r="I34" t="str">
            <v>B</v>
          </cell>
          <cell r="K34">
            <v>5</v>
          </cell>
        </row>
        <row r="35">
          <cell r="B35" t="str">
            <v>DICKI SEBASTIAN PUTRA</v>
          </cell>
          <cell r="C35">
            <v>5</v>
          </cell>
          <cell r="D35">
            <v>0</v>
          </cell>
          <cell r="E35">
            <v>28</v>
          </cell>
          <cell r="F35">
            <v>82</v>
          </cell>
          <cell r="G35">
            <v>50</v>
          </cell>
          <cell r="H35">
            <v>41.599999999999994</v>
          </cell>
          <cell r="I35" t="str">
            <v>D</v>
          </cell>
          <cell r="K35">
            <v>5</v>
          </cell>
        </row>
        <row r="36">
          <cell r="B36" t="str">
            <v>EKO NOVIANTO</v>
          </cell>
          <cell r="C36">
            <v>0</v>
          </cell>
          <cell r="D36">
            <v>31.5</v>
          </cell>
          <cell r="E36">
            <v>14</v>
          </cell>
          <cell r="F36">
            <v>80</v>
          </cell>
          <cell r="H36">
            <v>38.524999999999999</v>
          </cell>
          <cell r="I36" t="str">
            <v>D</v>
          </cell>
          <cell r="K36">
            <v>0</v>
          </cell>
        </row>
        <row r="37">
          <cell r="B37" t="str">
            <v>ELSA JUNIASTASYA</v>
          </cell>
          <cell r="C37">
            <v>5</v>
          </cell>
          <cell r="D37">
            <v>62.5</v>
          </cell>
          <cell r="E37">
            <v>77</v>
          </cell>
          <cell r="F37">
            <v>88</v>
          </cell>
          <cell r="G37">
            <v>55</v>
          </cell>
          <cell r="H37">
            <v>78.025000000000006</v>
          </cell>
          <cell r="I37" t="str">
            <v>A-</v>
          </cell>
          <cell r="K37">
            <v>5</v>
          </cell>
        </row>
        <row r="38">
          <cell r="B38" t="str">
            <v>ERWIN</v>
          </cell>
          <cell r="C38">
            <v>0</v>
          </cell>
          <cell r="D38">
            <v>7.5</v>
          </cell>
          <cell r="E38">
            <v>30</v>
          </cell>
          <cell r="F38">
            <v>62</v>
          </cell>
          <cell r="G38">
            <v>25</v>
          </cell>
          <cell r="H38">
            <v>31.224999999999998</v>
          </cell>
          <cell r="I38" t="str">
            <v>D</v>
          </cell>
          <cell r="K38">
            <v>0</v>
          </cell>
        </row>
        <row r="39">
          <cell r="B39" t="str">
            <v>ERWIN EKA WARDANA</v>
          </cell>
          <cell r="C39">
            <v>5</v>
          </cell>
          <cell r="D39">
            <v>67</v>
          </cell>
          <cell r="E39">
            <v>15</v>
          </cell>
          <cell r="F39">
            <v>75</v>
          </cell>
          <cell r="G39">
            <v>70</v>
          </cell>
          <cell r="H39">
            <v>61.7</v>
          </cell>
          <cell r="I39" t="str">
            <v>B-</v>
          </cell>
          <cell r="K39">
            <v>5</v>
          </cell>
        </row>
        <row r="40">
          <cell r="B40" t="str">
            <v>FADILLAH ILHAM</v>
          </cell>
          <cell r="C40">
            <v>0</v>
          </cell>
          <cell r="D40">
            <v>0</v>
          </cell>
          <cell r="E40">
            <v>3</v>
          </cell>
          <cell r="H40">
            <v>0.75</v>
          </cell>
          <cell r="I40" t="str">
            <v>E</v>
          </cell>
          <cell r="K40">
            <v>0</v>
          </cell>
        </row>
        <row r="41">
          <cell r="B41" t="str">
            <v>RAHMAWATI</v>
          </cell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 t="str">
            <v>E</v>
          </cell>
          <cell r="K41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L26" sqref="L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1</v>
      </c>
      <c r="I4" s="5">
        <v>0.1</v>
      </c>
      <c r="J4" s="5">
        <v>0.3</v>
      </c>
      <c r="K4" s="5">
        <v>0.25</v>
      </c>
      <c r="L4" s="5">
        <v>0.35</v>
      </c>
      <c r="M4" s="2">
        <f>G4+H4+I4+J4+K4+L4</f>
        <v>3</v>
      </c>
      <c r="N4" s="1"/>
    </row>
    <row r="5" spans="1:14" x14ac:dyDescent="0.25">
      <c r="A5" s="1">
        <v>1</v>
      </c>
      <c r="B5" s="1">
        <v>20230410200001</v>
      </c>
      <c r="C5" s="1" t="s">
        <v>15</v>
      </c>
      <c r="D5" s="1">
        <v>150454</v>
      </c>
      <c r="E5" s="1" t="s">
        <v>16</v>
      </c>
      <c r="F5" s="1" t="s">
        <v>17</v>
      </c>
      <c r="G5" s="6">
        <f>VLOOKUP(C5,'[1]2A'!$B$9:$K$41,10,FALSE)</f>
        <v>0</v>
      </c>
      <c r="H5" s="6">
        <f>VLOOKUP(C5,'[1]2A'!$B$9:$K$41,9,FALSE)</f>
        <v>0</v>
      </c>
      <c r="I5" s="6">
        <f>VLOOKUP(C5,'[1]2A'!$B$9:$K$41,6,FALSE)</f>
        <v>0</v>
      </c>
      <c r="J5" s="6">
        <f>VLOOKUP(C5,'[1]2A'!$B$9:$K$41,5,FALSE)</f>
        <v>0</v>
      </c>
      <c r="K5" s="6">
        <f>VLOOKUP(C5,'[1]2A'!$B$9:$K$41,4,FALSE)</f>
        <v>12</v>
      </c>
      <c r="L5" s="6">
        <f>VLOOKUP(C5,'[1]2A'!$B$9:$K$41,3,FALSE)</f>
        <v>0</v>
      </c>
      <c r="M5" s="1">
        <f t="shared" ref="M5:M35" si="0">G5*$G$4 + H5*$H$4 + I5*$I$4 + J5*$J$4 + K5*$K$4 + L5*$L$4</f>
        <v>3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20230410200002</v>
      </c>
      <c r="C6" s="1" t="s">
        <v>18</v>
      </c>
      <c r="D6" s="1">
        <v>148544</v>
      </c>
      <c r="E6" s="1" t="s">
        <v>16</v>
      </c>
      <c r="F6" s="1" t="s">
        <v>17</v>
      </c>
      <c r="G6" s="6">
        <f>VLOOKUP(C6,'[1]2A'!$B$9:$K$41,10,FALSE)</f>
        <v>5</v>
      </c>
      <c r="H6" s="6">
        <f>VLOOKUP(C6,'[1]2A'!$B$9:$K$41,9,FALSE)</f>
        <v>0</v>
      </c>
      <c r="I6" s="6">
        <f>VLOOKUP(C6,'[1]2A'!$B$9:$K$41,6,FALSE)</f>
        <v>77</v>
      </c>
      <c r="J6" s="6">
        <f>VLOOKUP(C6,'[1]2A'!$B$9:$K$41,5,FALSE)</f>
        <v>83</v>
      </c>
      <c r="K6" s="6">
        <f>VLOOKUP(C6,'[1]2A'!$B$9:$K$41,4,FALSE)</f>
        <v>30</v>
      </c>
      <c r="L6" s="6">
        <f>VLOOKUP(C6,'[1]2A'!$B$9:$K$41,3,FALSE)</f>
        <v>57.5</v>
      </c>
      <c r="M6" s="1">
        <f t="shared" si="0"/>
        <v>65.224999999999994</v>
      </c>
      <c r="N6" s="1" t="str">
        <f t="shared" si="1"/>
        <v>B</v>
      </c>
    </row>
    <row r="7" spans="1:14" x14ac:dyDescent="0.25">
      <c r="A7" s="1">
        <v>3</v>
      </c>
      <c r="B7" s="1">
        <v>20230410200003</v>
      </c>
      <c r="C7" s="1" t="s">
        <v>19</v>
      </c>
      <c r="D7" s="1">
        <v>150484</v>
      </c>
      <c r="E7" s="1" t="s">
        <v>16</v>
      </c>
      <c r="F7" s="1" t="s">
        <v>17</v>
      </c>
      <c r="G7" s="6">
        <f>VLOOKUP(C7,'[1]2A'!$B$9:$K$41,10,FALSE)</f>
        <v>5</v>
      </c>
      <c r="H7" s="6">
        <f>VLOOKUP(C7,'[1]2A'!$B$9:$K$41,9,FALSE)</f>
        <v>0</v>
      </c>
      <c r="I7" s="6">
        <f>VLOOKUP(C7,'[1]2A'!$B$9:$K$41,6,FALSE)</f>
        <v>0</v>
      </c>
      <c r="J7" s="6">
        <f>VLOOKUP(C7,'[1]2A'!$B$9:$K$41,5,FALSE)</f>
        <v>0</v>
      </c>
      <c r="K7" s="6">
        <f>VLOOKUP(C7,'[1]2A'!$B$9:$K$41,4,FALSE)</f>
        <v>46</v>
      </c>
      <c r="L7" s="6">
        <f>VLOOKUP(C7,'[1]2A'!$B$9:$K$41,3,FALSE)</f>
        <v>25</v>
      </c>
      <c r="M7" s="1">
        <f t="shared" si="0"/>
        <v>25.25</v>
      </c>
      <c r="N7" s="1" t="str">
        <f t="shared" si="1"/>
        <v>D</v>
      </c>
    </row>
    <row r="8" spans="1:14" x14ac:dyDescent="0.25">
      <c r="A8" s="1">
        <v>4</v>
      </c>
      <c r="B8" s="1">
        <v>20230410200004</v>
      </c>
      <c r="C8" s="1" t="s">
        <v>20</v>
      </c>
      <c r="D8" s="1">
        <v>148545</v>
      </c>
      <c r="E8" s="1" t="s">
        <v>16</v>
      </c>
      <c r="F8" s="1" t="s">
        <v>17</v>
      </c>
      <c r="G8" s="6">
        <f>VLOOKUP(C8,'[1]2A'!$B$9:$K$41,10,FALSE)</f>
        <v>5</v>
      </c>
      <c r="H8" s="6">
        <f>VLOOKUP(C8,'[1]2A'!$B$9:$K$41,9,FALSE)</f>
        <v>0</v>
      </c>
      <c r="I8" s="6">
        <f>VLOOKUP(C8,'[1]2A'!$B$9:$K$41,6,FALSE)</f>
        <v>40</v>
      </c>
      <c r="J8" s="6">
        <f>VLOOKUP(C8,'[1]2A'!$B$9:$K$41,5,FALSE)</f>
        <v>93</v>
      </c>
      <c r="K8" s="6">
        <f>VLOOKUP(C8,'[1]2A'!$B$9:$K$41,4,FALSE)</f>
        <v>88</v>
      </c>
      <c r="L8" s="6">
        <f>VLOOKUP(C8,'[1]2A'!$B$9:$K$41,3,FALSE)</f>
        <v>95</v>
      </c>
      <c r="M8" s="1">
        <f t="shared" si="0"/>
        <v>92.15</v>
      </c>
      <c r="N8" s="1" t="str">
        <f t="shared" si="1"/>
        <v>A</v>
      </c>
    </row>
    <row r="9" spans="1:14" x14ac:dyDescent="0.25">
      <c r="A9" s="1">
        <v>5</v>
      </c>
      <c r="B9" s="1">
        <v>20230410200006</v>
      </c>
      <c r="C9" s="1" t="s">
        <v>21</v>
      </c>
      <c r="D9" s="1">
        <v>150334</v>
      </c>
      <c r="E9" s="1" t="s">
        <v>16</v>
      </c>
      <c r="F9" s="1" t="s">
        <v>17</v>
      </c>
      <c r="G9" s="6">
        <f>VLOOKUP(C9,'[1]2A'!$B$9:$K$41,10,FALSE)</f>
        <v>0</v>
      </c>
      <c r="H9" s="6">
        <f>VLOOKUP(C9,'[1]2A'!$B$9:$K$41,9,FALSE)</f>
        <v>0</v>
      </c>
      <c r="I9" s="6">
        <f>VLOOKUP(C9,'[1]2A'!$B$9:$K$41,6,FALSE)</f>
        <v>0</v>
      </c>
      <c r="J9" s="6">
        <f>VLOOKUP(C9,'[1]2A'!$B$9:$K$41,5,FALSE)</f>
        <v>0</v>
      </c>
      <c r="K9" s="6">
        <f>VLOOKUP(C9,'[1]2A'!$B$9:$K$41,4,FALSE)</f>
        <v>2</v>
      </c>
      <c r="L9" s="6">
        <v>3</v>
      </c>
      <c r="M9" s="1">
        <f t="shared" si="0"/>
        <v>1.5499999999999998</v>
      </c>
      <c r="N9" s="1" t="str">
        <f t="shared" si="1"/>
        <v>E</v>
      </c>
    </row>
    <row r="10" spans="1:14" x14ac:dyDescent="0.25">
      <c r="A10" s="1">
        <v>6</v>
      </c>
      <c r="B10" s="1">
        <v>20230410200007</v>
      </c>
      <c r="C10" s="1" t="s">
        <v>22</v>
      </c>
      <c r="D10" s="1">
        <v>149022</v>
      </c>
      <c r="E10" s="1" t="s">
        <v>16</v>
      </c>
      <c r="F10" s="1" t="s">
        <v>17</v>
      </c>
      <c r="G10" s="6">
        <f>VLOOKUP(C10,'[1]2A'!$B$9:$K$41,10,FALSE)</f>
        <v>5</v>
      </c>
      <c r="H10" s="6">
        <f>VLOOKUP(C10,'[1]2A'!$B$9:$K$41,9,FALSE)</f>
        <v>0</v>
      </c>
      <c r="I10" s="6">
        <f>VLOOKUP(C10,'[1]2A'!$B$9:$K$41,6,FALSE)</f>
        <v>45</v>
      </c>
      <c r="J10" s="6">
        <f>VLOOKUP(C10,'[1]2A'!$B$9:$K$41,5,FALSE)</f>
        <v>80</v>
      </c>
      <c r="K10" s="6">
        <f>VLOOKUP(C10,'[1]2A'!$B$9:$K$41,4,FALSE)</f>
        <v>43</v>
      </c>
      <c r="L10" s="6">
        <f>VLOOKUP(C10,'[1]2A'!$B$9:$K$41,3,FALSE)</f>
        <v>5</v>
      </c>
      <c r="M10" s="1">
        <f t="shared" si="0"/>
        <v>46</v>
      </c>
      <c r="N10" s="1" t="str">
        <f t="shared" si="1"/>
        <v>D</v>
      </c>
    </row>
    <row r="11" spans="1:14" x14ac:dyDescent="0.25">
      <c r="A11" s="1">
        <v>7</v>
      </c>
      <c r="B11" s="1">
        <v>20230410200008</v>
      </c>
      <c r="C11" s="1" t="s">
        <v>23</v>
      </c>
      <c r="D11" s="1">
        <v>149584</v>
      </c>
      <c r="E11" s="1" t="s">
        <v>16</v>
      </c>
      <c r="F11" s="1" t="s">
        <v>17</v>
      </c>
      <c r="G11" s="6">
        <f>VLOOKUP(C11,'[1]2A'!$B$9:$K$41,10,FALSE)</f>
        <v>0</v>
      </c>
      <c r="H11" s="6">
        <f>VLOOKUP(C11,'[1]2A'!$B$9:$K$41,9,FALSE)</f>
        <v>0</v>
      </c>
      <c r="I11" s="6">
        <f>VLOOKUP(C11,'[1]2A'!$B$9:$K$41,6,FALSE)</f>
        <v>0</v>
      </c>
      <c r="J11" s="6">
        <f>VLOOKUP(C11,'[1]2A'!$B$9:$K$41,5,FALSE)</f>
        <v>0</v>
      </c>
      <c r="K11" s="6">
        <f>VLOOKUP(C11,'[1]2A'!$B$9:$K$41,4,FALSE)</f>
        <v>1</v>
      </c>
      <c r="L11" s="6">
        <v>3</v>
      </c>
      <c r="M11" s="1">
        <f t="shared" si="0"/>
        <v>1.2999999999999998</v>
      </c>
      <c r="N11" s="1" t="str">
        <f t="shared" si="1"/>
        <v>E</v>
      </c>
    </row>
    <row r="12" spans="1:14" x14ac:dyDescent="0.25">
      <c r="A12" s="1">
        <v>8</v>
      </c>
      <c r="B12" s="1">
        <v>20230410200009</v>
      </c>
      <c r="C12" s="1" t="s">
        <v>24</v>
      </c>
      <c r="D12" s="1">
        <v>149304</v>
      </c>
      <c r="E12" s="1" t="s">
        <v>16</v>
      </c>
      <c r="F12" s="1" t="s">
        <v>17</v>
      </c>
      <c r="G12" s="6">
        <f>VLOOKUP(C12,'[1]2A'!$B$9:$K$41,10,FALSE)</f>
        <v>0</v>
      </c>
      <c r="H12" s="6">
        <f>VLOOKUP(C12,'[1]2A'!$B$9:$K$41,9,FALSE)</f>
        <v>0</v>
      </c>
      <c r="I12" s="6">
        <f>VLOOKUP(C12,'[1]2A'!$B$9:$K$41,6,FALSE)</f>
        <v>0</v>
      </c>
      <c r="J12" s="6">
        <f>VLOOKUP(C12,'[1]2A'!$B$9:$K$41,5,FALSE)</f>
        <v>0</v>
      </c>
      <c r="K12" s="6">
        <f>VLOOKUP(C12,'[1]2A'!$B$9:$K$41,4,FALSE)</f>
        <v>7</v>
      </c>
      <c r="L12" s="6">
        <f>VLOOKUP(C12,'[1]2A'!$B$9:$K$41,3,FALSE)</f>
        <v>0</v>
      </c>
      <c r="M12" s="1">
        <f t="shared" si="0"/>
        <v>1.75</v>
      </c>
      <c r="N12" s="1" t="str">
        <f t="shared" si="1"/>
        <v>E</v>
      </c>
    </row>
    <row r="13" spans="1:14" x14ac:dyDescent="0.25">
      <c r="A13" s="1">
        <v>9</v>
      </c>
      <c r="B13" s="1">
        <v>20230410200010</v>
      </c>
      <c r="C13" s="1" t="s">
        <v>25</v>
      </c>
      <c r="D13" s="1">
        <v>150350</v>
      </c>
      <c r="E13" s="1" t="s">
        <v>16</v>
      </c>
      <c r="F13" s="1" t="s">
        <v>17</v>
      </c>
      <c r="G13" s="6">
        <f>VLOOKUP(C13,'[1]2A'!$B$9:$K$41,10,FALSE)</f>
        <v>5</v>
      </c>
      <c r="H13" s="6">
        <f>VLOOKUP(C13,'[1]2A'!$B$9:$K$41,9,FALSE)</f>
        <v>0</v>
      </c>
      <c r="I13" s="6">
        <f>VLOOKUP(C13,'[1]2A'!$B$9:$K$41,6,FALSE)</f>
        <v>68</v>
      </c>
      <c r="J13" s="6">
        <f>VLOOKUP(C13,'[1]2A'!$B$9:$K$41,5,FALSE)</f>
        <v>88</v>
      </c>
      <c r="K13" s="6">
        <f>VLOOKUP(C13,'[1]2A'!$B$9:$K$41,4,FALSE)</f>
        <v>49</v>
      </c>
      <c r="L13" s="6">
        <f>VLOOKUP(C13,'[1]2A'!$B$9:$K$41,3,FALSE)</f>
        <v>30</v>
      </c>
      <c r="M13" s="1">
        <f t="shared" si="0"/>
        <v>60.95</v>
      </c>
      <c r="N13" s="1" t="str">
        <f t="shared" si="1"/>
        <v>B-</v>
      </c>
    </row>
    <row r="14" spans="1:14" x14ac:dyDescent="0.25">
      <c r="A14" s="1">
        <v>10</v>
      </c>
      <c r="B14" s="1">
        <v>20230410200011</v>
      </c>
      <c r="C14" s="1" t="s">
        <v>26</v>
      </c>
      <c r="D14" s="1">
        <v>148559</v>
      </c>
      <c r="E14" s="1" t="s">
        <v>16</v>
      </c>
      <c r="F14" s="1" t="s">
        <v>17</v>
      </c>
      <c r="G14" s="6">
        <f>VLOOKUP(C14,'[1]2A'!$B$9:$K$41,10,FALSE)</f>
        <v>5</v>
      </c>
      <c r="H14" s="6">
        <f>VLOOKUP(C14,'[1]2A'!$B$9:$K$41,9,FALSE)</f>
        <v>0</v>
      </c>
      <c r="I14" s="6">
        <f>VLOOKUP(C14,'[1]2A'!$B$9:$K$41,6,FALSE)</f>
        <v>0</v>
      </c>
      <c r="J14" s="6">
        <f>VLOOKUP(C14,'[1]2A'!$B$9:$K$41,5,FALSE)</f>
        <v>81</v>
      </c>
      <c r="K14" s="6">
        <f>VLOOKUP(C14,'[1]2A'!$B$9:$K$41,4,FALSE)</f>
        <v>10</v>
      </c>
      <c r="L14" s="6">
        <f>VLOOKUP(C14,'[1]2A'!$B$9:$K$41,3,FALSE)</f>
        <v>5</v>
      </c>
      <c r="M14" s="1">
        <f t="shared" si="0"/>
        <v>33.549999999999997</v>
      </c>
      <c r="N14" s="1" t="str">
        <f t="shared" si="1"/>
        <v>D</v>
      </c>
    </row>
    <row r="15" spans="1:14" x14ac:dyDescent="0.25">
      <c r="A15" s="1">
        <v>11</v>
      </c>
      <c r="B15" s="1">
        <v>20230410200012</v>
      </c>
      <c r="C15" s="1" t="s">
        <v>27</v>
      </c>
      <c r="D15" s="1">
        <v>148873</v>
      </c>
      <c r="E15" s="1" t="s">
        <v>16</v>
      </c>
      <c r="F15" s="1" t="s">
        <v>17</v>
      </c>
      <c r="G15" s="6">
        <f>VLOOKUP(C15,'[1]2A'!$B$9:$K$41,10,FALSE)</f>
        <v>5</v>
      </c>
      <c r="H15" s="6">
        <f>VLOOKUP(C15,'[1]2A'!$B$9:$K$41,9,FALSE)</f>
        <v>0</v>
      </c>
      <c r="I15" s="6">
        <f>VLOOKUP(C15,'[1]2A'!$B$9:$K$41,6,FALSE)</f>
        <v>85</v>
      </c>
      <c r="J15" s="6">
        <f>VLOOKUP(C15,'[1]2A'!$B$9:$K$41,5,FALSE)</f>
        <v>78</v>
      </c>
      <c r="K15" s="6">
        <f>VLOOKUP(C15,'[1]2A'!$B$9:$K$41,4,FALSE)</f>
        <v>79</v>
      </c>
      <c r="L15" s="6">
        <f>VLOOKUP(C15,'[1]2A'!$B$9:$K$41,3,FALSE)</f>
        <v>59</v>
      </c>
      <c r="M15" s="1">
        <f t="shared" si="0"/>
        <v>77.3</v>
      </c>
      <c r="N15" s="1" t="str">
        <f t="shared" si="1"/>
        <v>A-</v>
      </c>
    </row>
    <row r="16" spans="1:14" x14ac:dyDescent="0.25">
      <c r="A16" s="1">
        <v>12</v>
      </c>
      <c r="B16" s="1">
        <v>20230410200013</v>
      </c>
      <c r="C16" s="1" t="s">
        <v>28</v>
      </c>
      <c r="D16" s="1">
        <v>147508</v>
      </c>
      <c r="E16" s="1" t="s">
        <v>16</v>
      </c>
      <c r="F16" s="1" t="s">
        <v>17</v>
      </c>
      <c r="G16" s="6">
        <f>VLOOKUP(C16,'[1]2A'!$B$9:$K$41,10,FALSE)</f>
        <v>0</v>
      </c>
      <c r="H16" s="6">
        <f>VLOOKUP(C16,'[1]2A'!$B$9:$K$41,9,FALSE)</f>
        <v>0</v>
      </c>
      <c r="I16" s="6">
        <f>VLOOKUP(C16,'[1]2A'!$B$9:$K$41,6,FALSE)</f>
        <v>0</v>
      </c>
      <c r="J16" s="6">
        <f>VLOOKUP(C16,'[1]2A'!$B$9:$K$41,5,FALSE)</f>
        <v>0</v>
      </c>
      <c r="K16" s="6">
        <f>VLOOKUP(C16,'[1]2A'!$B$9:$K$41,4,FALSE)</f>
        <v>7</v>
      </c>
      <c r="L16" s="6">
        <f>VLOOKUP(C16,'[1]2A'!$B$9:$K$41,3,FALSE)</f>
        <v>0</v>
      </c>
      <c r="M16" s="1">
        <f t="shared" si="0"/>
        <v>1.75</v>
      </c>
      <c r="N16" s="1" t="str">
        <f t="shared" si="1"/>
        <v>E</v>
      </c>
    </row>
    <row r="17" spans="1:14" x14ac:dyDescent="0.25">
      <c r="A17" s="1">
        <v>13</v>
      </c>
      <c r="B17" s="1">
        <v>20230410200014</v>
      </c>
      <c r="C17" s="1" t="s">
        <v>29</v>
      </c>
      <c r="D17" s="1">
        <v>150060</v>
      </c>
      <c r="E17" s="1" t="s">
        <v>16</v>
      </c>
      <c r="F17" s="1" t="s">
        <v>17</v>
      </c>
      <c r="G17" s="6">
        <f>VLOOKUP(C17,'[1]2A'!$B$9:$K$41,10,FALSE)</f>
        <v>0</v>
      </c>
      <c r="H17" s="6">
        <f>VLOOKUP(C17,'[1]2A'!$B$9:$K$41,9,FALSE)</f>
        <v>0</v>
      </c>
      <c r="I17" s="6">
        <f>VLOOKUP(C17,'[1]2A'!$B$9:$K$41,6,FALSE)</f>
        <v>0</v>
      </c>
      <c r="J17" s="6">
        <f>VLOOKUP(C17,'[1]2A'!$B$9:$K$41,5,FALSE)</f>
        <v>0</v>
      </c>
      <c r="K17" s="6">
        <f>VLOOKUP(C17,'[1]2A'!$B$9:$K$41,4,FALSE)</f>
        <v>9</v>
      </c>
      <c r="L17" s="6">
        <f>VLOOKUP(C17,'[1]2A'!$B$9:$K$41,3,FALSE)</f>
        <v>17.5</v>
      </c>
      <c r="M17" s="1">
        <f t="shared" si="0"/>
        <v>8.375</v>
      </c>
      <c r="N17" s="1" t="str">
        <f t="shared" si="1"/>
        <v>E</v>
      </c>
    </row>
    <row r="18" spans="1:14" x14ac:dyDescent="0.25">
      <c r="A18" s="1">
        <v>14</v>
      </c>
      <c r="B18" s="1">
        <v>20230410200015</v>
      </c>
      <c r="C18" s="1" t="s">
        <v>30</v>
      </c>
      <c r="D18" s="1">
        <v>150967</v>
      </c>
      <c r="E18" s="1" t="s">
        <v>16</v>
      </c>
      <c r="F18" s="1" t="s">
        <v>17</v>
      </c>
      <c r="G18" s="6">
        <f>VLOOKUP(C18,'[1]2A'!$B$9:$K$41,10,FALSE)</f>
        <v>0</v>
      </c>
      <c r="H18" s="6">
        <f>VLOOKUP(C18,'[1]2A'!$B$9:$K$41,9,FALSE)</f>
        <v>0</v>
      </c>
      <c r="I18" s="6">
        <f>VLOOKUP(C18,'[1]2A'!$B$9:$K$41,6,FALSE)</f>
        <v>50</v>
      </c>
      <c r="J18" s="6">
        <f>VLOOKUP(C18,'[1]2A'!$B$9:$K$41,5,FALSE)</f>
        <v>0</v>
      </c>
      <c r="K18" s="6">
        <f>VLOOKUP(C18,'[1]2A'!$B$9:$K$41,4,FALSE)</f>
        <v>5</v>
      </c>
      <c r="L18" s="6">
        <f>VLOOKUP(C18,'[1]2A'!$B$9:$K$41,3,FALSE)</f>
        <v>57.5</v>
      </c>
      <c r="M18" s="1">
        <f t="shared" si="0"/>
        <v>26.375</v>
      </c>
      <c r="N18" s="1" t="str">
        <f t="shared" si="1"/>
        <v>D</v>
      </c>
    </row>
    <row r="19" spans="1:14" x14ac:dyDescent="0.25">
      <c r="A19" s="1">
        <v>15</v>
      </c>
      <c r="B19" s="1">
        <v>20230410200017</v>
      </c>
      <c r="C19" s="1" t="s">
        <v>31</v>
      </c>
      <c r="D19" s="1">
        <v>148549</v>
      </c>
      <c r="E19" s="1" t="s">
        <v>16</v>
      </c>
      <c r="F19" s="1" t="s">
        <v>17</v>
      </c>
      <c r="G19" s="6">
        <f>VLOOKUP(C19,'[1]2A'!$B$9:$K$41,10,FALSE)</f>
        <v>5</v>
      </c>
      <c r="H19" s="6">
        <f>VLOOKUP(C19,'[1]2A'!$B$9:$K$41,9,FALSE)</f>
        <v>13</v>
      </c>
      <c r="I19" s="6">
        <f>VLOOKUP(C19,'[1]2A'!$B$9:$K$41,6,FALSE)</f>
        <v>30</v>
      </c>
      <c r="J19" s="6">
        <f>VLOOKUP(C19,'[1]2A'!$B$9:$K$41,5,FALSE)</f>
        <v>60</v>
      </c>
      <c r="K19" s="6">
        <f>VLOOKUP(C19,'[1]2A'!$B$9:$K$41,4,FALSE)</f>
        <v>38</v>
      </c>
      <c r="L19" s="6">
        <f>VLOOKUP(C19,'[1]2A'!$B$9:$K$41,3,FALSE)</f>
        <v>5</v>
      </c>
      <c r="M19" s="1">
        <f t="shared" si="0"/>
        <v>50.25</v>
      </c>
      <c r="N19" s="1" t="str">
        <f t="shared" si="1"/>
        <v>C</v>
      </c>
    </row>
    <row r="20" spans="1:14" x14ac:dyDescent="0.25">
      <c r="A20" s="1">
        <v>16</v>
      </c>
      <c r="B20" s="1">
        <v>20230410200020</v>
      </c>
      <c r="C20" s="1" t="s">
        <v>32</v>
      </c>
      <c r="D20" s="1">
        <v>148758</v>
      </c>
      <c r="E20" s="1" t="s">
        <v>16</v>
      </c>
      <c r="F20" s="1" t="s">
        <v>17</v>
      </c>
      <c r="G20" s="6">
        <f>VLOOKUP(C20,'[1]2A'!$B$9:$K$41,10,FALSE)</f>
        <v>5</v>
      </c>
      <c r="H20" s="6">
        <f>VLOOKUP(C20,'[1]2A'!$B$9:$K$41,9,FALSE)</f>
        <v>3</v>
      </c>
      <c r="I20" s="6">
        <f>VLOOKUP(C20,'[1]2A'!$B$9:$K$41,6,FALSE)</f>
        <v>55</v>
      </c>
      <c r="J20" s="6">
        <f>VLOOKUP(C20,'[1]2A'!$B$9:$K$41,5,FALSE)</f>
        <v>70</v>
      </c>
      <c r="K20" s="6">
        <f>VLOOKUP(C20,'[1]2A'!$B$9:$K$41,4,FALSE)</f>
        <v>36</v>
      </c>
      <c r="L20" s="6">
        <f>VLOOKUP(C20,'[1]2A'!$B$9:$K$41,3,FALSE)</f>
        <v>32.5</v>
      </c>
      <c r="M20" s="1">
        <f t="shared" si="0"/>
        <v>54.875</v>
      </c>
      <c r="N20" s="1" t="str">
        <f t="shared" si="1"/>
        <v>C</v>
      </c>
    </row>
    <row r="21" spans="1:14" x14ac:dyDescent="0.25">
      <c r="A21" s="1">
        <v>17</v>
      </c>
      <c r="B21" s="1">
        <v>20230410200021</v>
      </c>
      <c r="C21" s="1" t="s">
        <v>33</v>
      </c>
      <c r="D21" s="1">
        <v>148840</v>
      </c>
      <c r="E21" s="1" t="s">
        <v>16</v>
      </c>
      <c r="F21" s="1" t="s">
        <v>17</v>
      </c>
      <c r="G21" s="6">
        <f>VLOOKUP(C21,'[1]2A'!$B$9:$K$41,10,FALSE)</f>
        <v>5</v>
      </c>
      <c r="H21" s="6">
        <f>VLOOKUP(C21,'[1]2A'!$B$9:$K$41,9,FALSE)</f>
        <v>0</v>
      </c>
      <c r="I21" s="6">
        <f>VLOOKUP(C21,'[1]2A'!$B$9:$K$41,6,FALSE)</f>
        <v>35</v>
      </c>
      <c r="J21" s="6">
        <f>VLOOKUP(C21,'[1]2A'!$B$9:$K$41,5,FALSE)</f>
        <v>78</v>
      </c>
      <c r="K21" s="6">
        <f>VLOOKUP(C21,'[1]2A'!$B$9:$K$41,4,FALSE)</f>
        <v>46</v>
      </c>
      <c r="L21" s="6">
        <f>VLOOKUP(C21,'[1]2A'!$B$9:$K$41,3,FALSE)</f>
        <v>47.5</v>
      </c>
      <c r="M21" s="1">
        <f t="shared" si="0"/>
        <v>60.024999999999999</v>
      </c>
      <c r="N21" s="1" t="str">
        <f t="shared" si="1"/>
        <v>B-</v>
      </c>
    </row>
    <row r="22" spans="1:14" x14ac:dyDescent="0.25">
      <c r="A22" s="1">
        <v>18</v>
      </c>
      <c r="B22" s="1">
        <v>20230410200022</v>
      </c>
      <c r="C22" s="1" t="s">
        <v>34</v>
      </c>
      <c r="D22" s="1">
        <v>148561</v>
      </c>
      <c r="E22" s="1" t="s">
        <v>16</v>
      </c>
      <c r="F22" s="1" t="s">
        <v>17</v>
      </c>
      <c r="G22" s="6">
        <f>VLOOKUP(C22,'[1]2A'!$B$9:$K$41,10,FALSE)</f>
        <v>0</v>
      </c>
      <c r="H22" s="6">
        <f>VLOOKUP(C22,'[1]2A'!$B$9:$K$41,9,FALSE)</f>
        <v>3</v>
      </c>
      <c r="I22" s="6">
        <f>VLOOKUP(C22,'[1]2A'!$B$9:$K$41,6,FALSE)</f>
        <v>0</v>
      </c>
      <c r="J22" s="6">
        <f>VLOOKUP(C22,'[1]2A'!$B$9:$K$41,5,FALSE)</f>
        <v>83</v>
      </c>
      <c r="K22" s="6">
        <f>VLOOKUP(C22,'[1]2A'!$B$9:$K$41,4,FALSE)</f>
        <v>5</v>
      </c>
      <c r="L22" s="6">
        <f>VLOOKUP(C22,'[1]2A'!$B$9:$K$41,3,FALSE)</f>
        <v>46.5</v>
      </c>
      <c r="M22" s="1">
        <f t="shared" si="0"/>
        <v>45.424999999999997</v>
      </c>
      <c r="N22" s="1" t="str">
        <f t="shared" si="1"/>
        <v>D</v>
      </c>
    </row>
    <row r="23" spans="1:14" x14ac:dyDescent="0.25">
      <c r="A23" s="1">
        <v>19</v>
      </c>
      <c r="B23" s="1">
        <v>20230410200023</v>
      </c>
      <c r="C23" s="1" t="s">
        <v>35</v>
      </c>
      <c r="D23" s="1">
        <v>149450</v>
      </c>
      <c r="E23" s="1" t="s">
        <v>16</v>
      </c>
      <c r="F23" s="1" t="s">
        <v>17</v>
      </c>
      <c r="G23" s="6">
        <f>VLOOKUP(C23,'[1]2A'!$B$9:$K$41,10,FALSE)</f>
        <v>5</v>
      </c>
      <c r="H23" s="6">
        <f>VLOOKUP(C23,'[1]2A'!$B$9:$K$41,9,FALSE)</f>
        <v>0</v>
      </c>
      <c r="I23" s="6">
        <f>VLOOKUP(C23,'[1]2A'!$B$9:$K$41,6,FALSE)</f>
        <v>38</v>
      </c>
      <c r="J23" s="6">
        <f>VLOOKUP(C23,'[1]2A'!$B$9:$K$41,5,FALSE)</f>
        <v>0</v>
      </c>
      <c r="K23" s="6">
        <f>VLOOKUP(C23,'[1]2A'!$B$9:$K$41,4,FALSE)</f>
        <v>19</v>
      </c>
      <c r="L23" s="6">
        <f>VLOOKUP(C23,'[1]2A'!$B$9:$K$41,3,FALSE)</f>
        <v>0</v>
      </c>
      <c r="M23" s="1">
        <f t="shared" si="0"/>
        <v>13.55</v>
      </c>
      <c r="N23" s="1" t="str">
        <f t="shared" si="1"/>
        <v>E</v>
      </c>
    </row>
    <row r="24" spans="1:14" x14ac:dyDescent="0.25">
      <c r="A24" s="1">
        <v>20</v>
      </c>
      <c r="B24" s="1">
        <v>20230410200024</v>
      </c>
      <c r="C24" s="1" t="s">
        <v>36</v>
      </c>
      <c r="D24" s="1">
        <v>149585</v>
      </c>
      <c r="E24" s="1" t="s">
        <v>16</v>
      </c>
      <c r="F24" s="1" t="s">
        <v>17</v>
      </c>
      <c r="G24" s="6">
        <f>VLOOKUP(C24,'[1]2A'!$B$9:$K$41,10,FALSE)</f>
        <v>5</v>
      </c>
      <c r="H24" s="6">
        <f>VLOOKUP(C24,'[1]2A'!$B$9:$K$41,9,FALSE)</f>
        <v>0</v>
      </c>
      <c r="I24" s="6">
        <f>VLOOKUP(C24,'[1]2A'!$B$9:$K$41,6,FALSE)</f>
        <v>40</v>
      </c>
      <c r="J24" s="6">
        <f>VLOOKUP(C24,'[1]2A'!$B$9:$K$41,5,FALSE)</f>
        <v>88</v>
      </c>
      <c r="K24" s="6">
        <f>VLOOKUP(C24,'[1]2A'!$B$9:$K$41,4,FALSE)</f>
        <v>28</v>
      </c>
      <c r="L24" s="6">
        <f>VLOOKUP(C24,'[1]2A'!$B$9:$K$41,3,FALSE)</f>
        <v>26.5</v>
      </c>
      <c r="M24" s="1">
        <f t="shared" si="0"/>
        <v>51.674999999999997</v>
      </c>
      <c r="N24" s="1" t="str">
        <f t="shared" si="1"/>
        <v>C</v>
      </c>
    </row>
    <row r="25" spans="1:14" x14ac:dyDescent="0.25">
      <c r="A25" s="1">
        <v>21</v>
      </c>
      <c r="B25" s="1">
        <v>20230410200025</v>
      </c>
      <c r="C25" s="1" t="s">
        <v>37</v>
      </c>
      <c r="D25" s="1">
        <v>149289</v>
      </c>
      <c r="E25" s="1" t="s">
        <v>16</v>
      </c>
      <c r="F25" s="1" t="s">
        <v>17</v>
      </c>
      <c r="G25" s="6">
        <f>VLOOKUP(C25,'[1]2A'!$B$9:$K$41,10,FALSE)</f>
        <v>5</v>
      </c>
      <c r="H25" s="6">
        <f>VLOOKUP(C25,'[1]2A'!$B$9:$K$41,9,FALSE)</f>
        <v>0</v>
      </c>
      <c r="I25" s="6">
        <f>VLOOKUP(C25,'[1]2A'!$B$9:$K$41,6,FALSE)</f>
        <v>60</v>
      </c>
      <c r="J25" s="6">
        <f>VLOOKUP(C25,'[1]2A'!$B$9:$K$41,5,FALSE)</f>
        <v>81</v>
      </c>
      <c r="K25" s="6">
        <f>VLOOKUP(C25,'[1]2A'!$B$9:$K$41,4,FALSE)</f>
        <v>69</v>
      </c>
      <c r="L25" s="6">
        <f>VLOOKUP(C25,'[1]2A'!$B$9:$K$41,3,FALSE)</f>
        <v>17.5</v>
      </c>
      <c r="M25" s="1">
        <f t="shared" si="0"/>
        <v>58.674999999999997</v>
      </c>
      <c r="N25" s="1" t="str">
        <f t="shared" si="1"/>
        <v>C+</v>
      </c>
    </row>
    <row r="26" spans="1:14" x14ac:dyDescent="0.25">
      <c r="A26" s="1">
        <v>22</v>
      </c>
      <c r="B26" s="1">
        <v>20230410200026</v>
      </c>
      <c r="C26" s="1" t="s">
        <v>38</v>
      </c>
      <c r="D26" s="1">
        <v>148672</v>
      </c>
      <c r="E26" s="1" t="s">
        <v>16</v>
      </c>
      <c r="F26" s="1" t="s">
        <v>17</v>
      </c>
      <c r="G26" s="6">
        <f>VLOOKUP(C26,'[1]2A'!$B$9:$K$41,10,FALSE)</f>
        <v>5</v>
      </c>
      <c r="H26" s="6">
        <f>VLOOKUP(C26,'[1]2A'!$B$9:$K$41,9,FALSE)</f>
        <v>0</v>
      </c>
      <c r="I26" s="6">
        <f>VLOOKUP(C26,'[1]2A'!$B$9:$K$41,6,FALSE)</f>
        <v>75</v>
      </c>
      <c r="J26" s="6">
        <f>VLOOKUP(C26,'[1]2A'!$B$9:$K$41,5,FALSE)</f>
        <v>86</v>
      </c>
      <c r="K26" s="6">
        <f>VLOOKUP(C26,'[1]2A'!$B$9:$K$41,4,FALSE)</f>
        <v>31</v>
      </c>
      <c r="L26" s="6">
        <f>VLOOKUP(C26,'[1]2A'!$B$9:$K$41,3,FALSE)</f>
        <v>57.5</v>
      </c>
      <c r="M26" s="1">
        <f t="shared" si="0"/>
        <v>66.174999999999997</v>
      </c>
      <c r="N26" s="1" t="str">
        <f t="shared" si="1"/>
        <v>B</v>
      </c>
    </row>
    <row r="27" spans="1:14" x14ac:dyDescent="0.25">
      <c r="A27" s="1">
        <v>23</v>
      </c>
      <c r="B27" s="1">
        <v>20230410200027</v>
      </c>
      <c r="C27" s="1" t="s">
        <v>39</v>
      </c>
      <c r="D27" s="1">
        <v>149761</v>
      </c>
      <c r="E27" s="1" t="s">
        <v>16</v>
      </c>
      <c r="F27" s="1" t="s">
        <v>17</v>
      </c>
      <c r="G27" s="6">
        <f>VLOOKUP(C27,'[1]2A'!$B$9:$K$41,10,FALSE)</f>
        <v>5</v>
      </c>
      <c r="H27" s="6">
        <f>VLOOKUP(C27,'[1]2A'!$B$9:$K$41,9,FALSE)</f>
        <v>0</v>
      </c>
      <c r="I27" s="6">
        <f>VLOOKUP(C27,'[1]2A'!$B$9:$K$41,6,FALSE)</f>
        <v>78</v>
      </c>
      <c r="J27" s="6">
        <f>VLOOKUP(C27,'[1]2A'!$B$9:$K$41,5,FALSE)</f>
        <v>84</v>
      </c>
      <c r="K27" s="6">
        <f>VLOOKUP(C27,'[1]2A'!$B$9:$K$41,4,FALSE)</f>
        <v>61</v>
      </c>
      <c r="L27" s="6">
        <f>VLOOKUP(C27,'[1]2A'!$B$9:$K$41,3,FALSE)</f>
        <v>62.5</v>
      </c>
      <c r="M27" s="1">
        <f t="shared" si="0"/>
        <v>75.125</v>
      </c>
      <c r="N27" s="1" t="str">
        <f t="shared" si="1"/>
        <v>A-</v>
      </c>
    </row>
    <row r="28" spans="1:14" x14ac:dyDescent="0.25">
      <c r="A28" s="1">
        <v>24</v>
      </c>
      <c r="B28" s="1">
        <v>20230410200028</v>
      </c>
      <c r="C28" s="1" t="s">
        <v>40</v>
      </c>
      <c r="D28" s="1">
        <v>148541</v>
      </c>
      <c r="E28" s="1" t="s">
        <v>16</v>
      </c>
      <c r="F28" s="1" t="s">
        <v>17</v>
      </c>
      <c r="G28" s="6">
        <f>VLOOKUP(C28,'[1]2A'!$B$9:$K$41,10,FALSE)</f>
        <v>5</v>
      </c>
      <c r="H28" s="6">
        <f>VLOOKUP(C28,'[1]2A'!$B$9:$K$41,9,FALSE)</f>
        <v>0</v>
      </c>
      <c r="I28" s="6">
        <f>VLOOKUP(C28,'[1]2A'!$B$9:$K$41,6,FALSE)</f>
        <v>90</v>
      </c>
      <c r="J28" s="6">
        <f>VLOOKUP(C28,'[1]2A'!$B$9:$K$41,5,FALSE)</f>
        <v>87</v>
      </c>
      <c r="K28" s="6">
        <f>VLOOKUP(C28,'[1]2A'!$B$9:$K$41,4,FALSE)</f>
        <v>75</v>
      </c>
      <c r="L28" s="6">
        <f>VLOOKUP(C28,'[1]2A'!$B$9:$K$41,3,FALSE)</f>
        <v>57</v>
      </c>
      <c r="M28" s="1">
        <f t="shared" si="0"/>
        <v>78.8</v>
      </c>
      <c r="N28" s="1" t="str">
        <f t="shared" si="1"/>
        <v>A-</v>
      </c>
    </row>
    <row r="29" spans="1:14" x14ac:dyDescent="0.25">
      <c r="A29" s="1">
        <v>25</v>
      </c>
      <c r="B29" s="1">
        <v>20230410200029</v>
      </c>
      <c r="C29" s="1" t="s">
        <v>41</v>
      </c>
      <c r="D29" s="1">
        <v>149102</v>
      </c>
      <c r="E29" s="1" t="s">
        <v>16</v>
      </c>
      <c r="F29" s="1" t="s">
        <v>17</v>
      </c>
      <c r="G29" s="6">
        <f>VLOOKUP(C29,'[1]2A'!$B$9:$K$41,10,FALSE)</f>
        <v>5</v>
      </c>
      <c r="H29" s="6">
        <f>VLOOKUP(C29,'[1]2A'!$B$9:$K$41,9,FALSE)</f>
        <v>0</v>
      </c>
      <c r="I29" s="6">
        <f>VLOOKUP(C29,'[1]2A'!$B$9:$K$41,6,FALSE)</f>
        <v>75</v>
      </c>
      <c r="J29" s="6">
        <f>VLOOKUP(C29,'[1]2A'!$B$9:$K$41,5,FALSE)</f>
        <v>84</v>
      </c>
      <c r="K29" s="6">
        <f>VLOOKUP(C29,'[1]2A'!$B$9:$K$41,4,FALSE)</f>
        <v>36</v>
      </c>
      <c r="L29" s="6">
        <f>VLOOKUP(C29,'[1]2A'!$B$9:$K$41,3,FALSE)</f>
        <v>61.5</v>
      </c>
      <c r="M29" s="1">
        <f t="shared" si="0"/>
        <v>68.224999999999994</v>
      </c>
      <c r="N29" s="1" t="str">
        <f t="shared" si="1"/>
        <v>B</v>
      </c>
    </row>
    <row r="30" spans="1:14" x14ac:dyDescent="0.25">
      <c r="A30" s="1">
        <v>26</v>
      </c>
      <c r="B30" s="1">
        <v>20230410200030</v>
      </c>
      <c r="C30" s="1" t="s">
        <v>42</v>
      </c>
      <c r="D30" s="1">
        <v>148900</v>
      </c>
      <c r="E30" s="1" t="s">
        <v>16</v>
      </c>
      <c r="F30" s="1" t="s">
        <v>17</v>
      </c>
      <c r="G30" s="6">
        <f>VLOOKUP(C30,'[1]2A'!$B$9:$K$41,10,FALSE)</f>
        <v>5</v>
      </c>
      <c r="H30" s="6">
        <f>VLOOKUP(C30,'[1]2A'!$B$9:$K$41,9,FALSE)</f>
        <v>0</v>
      </c>
      <c r="I30" s="6">
        <f>VLOOKUP(C30,'[1]2A'!$B$9:$K$41,6,FALSE)</f>
        <v>50</v>
      </c>
      <c r="J30" s="6">
        <f>VLOOKUP(C30,'[1]2A'!$B$9:$K$41,5,FALSE)</f>
        <v>82</v>
      </c>
      <c r="K30" s="6">
        <f>VLOOKUP(C30,'[1]2A'!$B$9:$K$41,4,FALSE)</f>
        <v>28</v>
      </c>
      <c r="L30" s="6">
        <f>VLOOKUP(C30,'[1]2A'!$B$9:$K$41,3,FALSE)</f>
        <v>0</v>
      </c>
      <c r="M30" s="1">
        <f t="shared" si="0"/>
        <v>41.599999999999994</v>
      </c>
      <c r="N30" s="1" t="str">
        <f t="shared" si="1"/>
        <v>D</v>
      </c>
    </row>
    <row r="31" spans="1:14" x14ac:dyDescent="0.25">
      <c r="A31" s="1">
        <v>27</v>
      </c>
      <c r="B31" s="1">
        <v>20230410200031</v>
      </c>
      <c r="C31" s="1" t="s">
        <v>43</v>
      </c>
      <c r="D31" s="1">
        <v>148610</v>
      </c>
      <c r="E31" s="1" t="s">
        <v>16</v>
      </c>
      <c r="F31" s="1" t="s">
        <v>17</v>
      </c>
      <c r="G31" s="6">
        <f>VLOOKUP(C31,'[1]2A'!$B$9:$K$41,10,FALSE)</f>
        <v>0</v>
      </c>
      <c r="H31" s="6">
        <f>VLOOKUP(C31,'[1]2A'!$B$9:$K$41,9,FALSE)</f>
        <v>0</v>
      </c>
      <c r="I31" s="6">
        <f>VLOOKUP(C31,'[1]2A'!$B$9:$K$41,6,FALSE)</f>
        <v>0</v>
      </c>
      <c r="J31" s="6">
        <f>VLOOKUP(C31,'[1]2A'!$B$9:$K$41,5,FALSE)</f>
        <v>80</v>
      </c>
      <c r="K31" s="6">
        <f>VLOOKUP(C31,'[1]2A'!$B$9:$K$41,4,FALSE)</f>
        <v>14</v>
      </c>
      <c r="L31" s="6">
        <f>VLOOKUP(C31,'[1]2A'!$B$9:$K$41,3,FALSE)</f>
        <v>31.5</v>
      </c>
      <c r="M31" s="1">
        <f t="shared" si="0"/>
        <v>38.524999999999999</v>
      </c>
      <c r="N31" s="1" t="str">
        <f t="shared" si="1"/>
        <v>D</v>
      </c>
    </row>
    <row r="32" spans="1:14" x14ac:dyDescent="0.25">
      <c r="A32" s="1">
        <v>28</v>
      </c>
      <c r="B32" s="1">
        <v>20230410200032</v>
      </c>
      <c r="C32" s="1" t="s">
        <v>44</v>
      </c>
      <c r="D32" s="1">
        <v>149021</v>
      </c>
      <c r="E32" s="1" t="s">
        <v>16</v>
      </c>
      <c r="F32" s="1" t="s">
        <v>17</v>
      </c>
      <c r="G32" s="6">
        <f>VLOOKUP(C32,'[1]2A'!$B$9:$K$41,10,FALSE)</f>
        <v>5</v>
      </c>
      <c r="H32" s="6">
        <f>VLOOKUP(C32,'[1]2A'!$B$9:$K$41,9,FALSE)</f>
        <v>0</v>
      </c>
      <c r="I32" s="6">
        <f>VLOOKUP(C32,'[1]2A'!$B$9:$K$41,6,FALSE)</f>
        <v>55</v>
      </c>
      <c r="J32" s="6">
        <f>VLOOKUP(C32,'[1]2A'!$B$9:$K$41,5,FALSE)</f>
        <v>88</v>
      </c>
      <c r="K32" s="6">
        <f>VLOOKUP(C32,'[1]2A'!$B$9:$K$41,4,FALSE)</f>
        <v>77</v>
      </c>
      <c r="L32" s="6">
        <f>VLOOKUP(C32,'[1]2A'!$B$9:$K$41,3,FALSE)</f>
        <v>62.5</v>
      </c>
      <c r="M32" s="1">
        <f t="shared" si="0"/>
        <v>78.025000000000006</v>
      </c>
      <c r="N32" s="1" t="str">
        <f t="shared" si="1"/>
        <v>A-</v>
      </c>
    </row>
    <row r="33" spans="1:14" x14ac:dyDescent="0.25">
      <c r="A33" s="1">
        <v>29</v>
      </c>
      <c r="B33" s="1">
        <v>20230410200033</v>
      </c>
      <c r="C33" s="1" t="s">
        <v>45</v>
      </c>
      <c r="D33" s="1">
        <v>147133</v>
      </c>
      <c r="E33" s="1" t="s">
        <v>16</v>
      </c>
      <c r="F33" s="1" t="s">
        <v>17</v>
      </c>
      <c r="G33" s="6">
        <f>VLOOKUP(C33,'[1]2A'!$B$9:$K$41,10,FALSE)</f>
        <v>0</v>
      </c>
      <c r="H33" s="6">
        <f>VLOOKUP(C33,'[1]2A'!$B$9:$K$41,9,FALSE)</f>
        <v>0</v>
      </c>
      <c r="I33" s="6">
        <f>VLOOKUP(C33,'[1]2A'!$B$9:$K$41,6,FALSE)</f>
        <v>25</v>
      </c>
      <c r="J33" s="6">
        <f>VLOOKUP(C33,'[1]2A'!$B$9:$K$41,5,FALSE)</f>
        <v>62</v>
      </c>
      <c r="K33" s="6">
        <f>VLOOKUP(C33,'[1]2A'!$B$9:$K$41,4,FALSE)</f>
        <v>30</v>
      </c>
      <c r="L33" s="6">
        <f>VLOOKUP(C33,'[1]2A'!$B$9:$K$41,3,FALSE)</f>
        <v>7.5</v>
      </c>
      <c r="M33" s="1">
        <f t="shared" si="0"/>
        <v>31.224999999999998</v>
      </c>
      <c r="N33" s="1" t="str">
        <f t="shared" si="1"/>
        <v>D</v>
      </c>
    </row>
    <row r="34" spans="1:14" x14ac:dyDescent="0.25">
      <c r="A34" s="1">
        <v>30</v>
      </c>
      <c r="B34" s="1">
        <v>20230410200034</v>
      </c>
      <c r="C34" s="1" t="s">
        <v>46</v>
      </c>
      <c r="D34" s="1">
        <v>150337</v>
      </c>
      <c r="E34" s="1" t="s">
        <v>16</v>
      </c>
      <c r="F34" s="1" t="s">
        <v>17</v>
      </c>
      <c r="G34" s="6">
        <f>VLOOKUP(C34,'[1]2A'!$B$9:$K$41,10,FALSE)</f>
        <v>5</v>
      </c>
      <c r="H34" s="6">
        <f>VLOOKUP(C34,'[1]2A'!$B$9:$K$41,9,FALSE)</f>
        <v>0</v>
      </c>
      <c r="I34" s="6">
        <f>VLOOKUP(C34,'[1]2A'!$B$9:$K$41,6,FALSE)</f>
        <v>70</v>
      </c>
      <c r="J34" s="6">
        <f>VLOOKUP(C34,'[1]2A'!$B$9:$K$41,5,FALSE)</f>
        <v>75</v>
      </c>
      <c r="K34" s="6">
        <f>VLOOKUP(C34,'[1]2A'!$B$9:$K$41,4,FALSE)</f>
        <v>15</v>
      </c>
      <c r="L34" s="6">
        <f>VLOOKUP(C34,'[1]2A'!$B$9:$K$41,3,FALSE)</f>
        <v>67</v>
      </c>
      <c r="M34" s="1">
        <f t="shared" si="0"/>
        <v>61.7</v>
      </c>
      <c r="N34" s="1" t="str">
        <f t="shared" si="1"/>
        <v>B-</v>
      </c>
    </row>
    <row r="35" spans="1:14" x14ac:dyDescent="0.25">
      <c r="A35" s="1">
        <v>31</v>
      </c>
      <c r="B35" s="1">
        <v>20230410200035</v>
      </c>
      <c r="C35" s="1" t="s">
        <v>47</v>
      </c>
      <c r="D35" s="1">
        <v>149400</v>
      </c>
      <c r="E35" s="1" t="s">
        <v>16</v>
      </c>
      <c r="F35" s="1" t="s">
        <v>17</v>
      </c>
      <c r="G35" s="6">
        <f>VLOOKUP(C35,'[1]2A'!$B$9:$K$41,10,FALSE)</f>
        <v>0</v>
      </c>
      <c r="H35" s="6">
        <f>VLOOKUP(C35,'[1]2A'!$B$9:$K$41,9,FALSE)</f>
        <v>0</v>
      </c>
      <c r="I35" s="6">
        <f>VLOOKUP(C35,'[1]2A'!$B$9:$K$41,6,FALSE)</f>
        <v>0</v>
      </c>
      <c r="J35" s="6">
        <f>VLOOKUP(C35,'[1]2A'!$B$9:$K$41,5,FALSE)</f>
        <v>0</v>
      </c>
      <c r="K35" s="6">
        <f>VLOOKUP(C35,'[1]2A'!$B$9:$K$41,4,FALSE)</f>
        <v>3</v>
      </c>
      <c r="L35" s="6">
        <v>3</v>
      </c>
      <c r="M35" s="1">
        <f t="shared" si="0"/>
        <v>1.7999999999999998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destiarultimaswari@gmail.com</cp:lastModifiedBy>
  <dcterms:created xsi:type="dcterms:W3CDTF">2024-07-01T02:17:45Z</dcterms:created>
  <dcterms:modified xsi:type="dcterms:W3CDTF">2024-07-03T06:35:27Z</dcterms:modified>
  <cp:category>nilai</cp:category>
</cp:coreProperties>
</file>