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NILAI AKHIR GENAP 2023-2024\"/>
    </mc:Choice>
  </mc:AlternateContent>
  <xr:revisionPtr revIDLastSave="0" documentId="13_ncr:1_{65225EC5-A6FD-4669-A238-12F4C173D75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aftar-Nilai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G6" i="1" l="1"/>
  <c r="H6" i="1"/>
  <c r="I6" i="1"/>
  <c r="J6" i="1"/>
  <c r="K6" i="1"/>
  <c r="L6" i="1"/>
  <c r="G7" i="1"/>
  <c r="H7" i="1"/>
  <c r="I7" i="1"/>
  <c r="J7" i="1"/>
  <c r="K7" i="1"/>
  <c r="M7" i="1" s="1"/>
  <c r="N7" i="1" s="1"/>
  <c r="L7" i="1"/>
  <c r="G8" i="1"/>
  <c r="H8" i="1"/>
  <c r="I8" i="1"/>
  <c r="J8" i="1"/>
  <c r="K8" i="1"/>
  <c r="G9" i="1"/>
  <c r="H9" i="1"/>
  <c r="I9" i="1"/>
  <c r="J9" i="1"/>
  <c r="K9" i="1"/>
  <c r="M9" i="1" s="1"/>
  <c r="N9" i="1" s="1"/>
  <c r="L9" i="1"/>
  <c r="G10" i="1"/>
  <c r="H10" i="1"/>
  <c r="I10" i="1"/>
  <c r="J10" i="1"/>
  <c r="K10" i="1"/>
  <c r="L10" i="1"/>
  <c r="G11" i="1"/>
  <c r="H11" i="1"/>
  <c r="I11" i="1"/>
  <c r="J11" i="1"/>
  <c r="K11" i="1"/>
  <c r="M11" i="1" s="1"/>
  <c r="N11" i="1" s="1"/>
  <c r="G12" i="1"/>
  <c r="H12" i="1"/>
  <c r="I12" i="1"/>
  <c r="J12" i="1"/>
  <c r="K12" i="1"/>
  <c r="G13" i="1"/>
  <c r="H13" i="1"/>
  <c r="I13" i="1"/>
  <c r="J13" i="1"/>
  <c r="K13" i="1"/>
  <c r="M13" i="1" s="1"/>
  <c r="N13" i="1" s="1"/>
  <c r="L13" i="1"/>
  <c r="G14" i="1"/>
  <c r="H14" i="1"/>
  <c r="I14" i="1"/>
  <c r="J14" i="1"/>
  <c r="K14" i="1"/>
  <c r="G15" i="1"/>
  <c r="H15" i="1"/>
  <c r="I15" i="1"/>
  <c r="J15" i="1"/>
  <c r="K15" i="1"/>
  <c r="M15" i="1" s="1"/>
  <c r="N15" i="1" s="1"/>
  <c r="L15" i="1"/>
  <c r="G16" i="1"/>
  <c r="H16" i="1"/>
  <c r="I16" i="1"/>
  <c r="J16" i="1"/>
  <c r="M16" i="1" s="1"/>
  <c r="N16" i="1" s="1"/>
  <c r="K16" i="1"/>
  <c r="L16" i="1"/>
  <c r="G17" i="1"/>
  <c r="H17" i="1"/>
  <c r="I17" i="1"/>
  <c r="J17" i="1"/>
  <c r="K17" i="1"/>
  <c r="M17" i="1" s="1"/>
  <c r="N17" i="1" s="1"/>
  <c r="L17" i="1"/>
  <c r="G18" i="1"/>
  <c r="H18" i="1"/>
  <c r="I18" i="1"/>
  <c r="J18" i="1"/>
  <c r="M18" i="1" s="1"/>
  <c r="N18" i="1" s="1"/>
  <c r="K18" i="1"/>
  <c r="G19" i="1"/>
  <c r="H19" i="1"/>
  <c r="I19" i="1"/>
  <c r="J19" i="1"/>
  <c r="K19" i="1"/>
  <c r="M19" i="1" s="1"/>
  <c r="N19" i="1" s="1"/>
  <c r="G20" i="1"/>
  <c r="H20" i="1"/>
  <c r="I20" i="1"/>
  <c r="J20" i="1"/>
  <c r="K20" i="1"/>
  <c r="L20" i="1"/>
  <c r="G21" i="1"/>
  <c r="H21" i="1"/>
  <c r="I21" i="1"/>
  <c r="J21" i="1"/>
  <c r="K21" i="1"/>
  <c r="M21" i="1" s="1"/>
  <c r="N21" i="1" s="1"/>
  <c r="L21" i="1"/>
  <c r="G22" i="1"/>
  <c r="H22" i="1"/>
  <c r="I22" i="1"/>
  <c r="J22" i="1"/>
  <c r="K22" i="1"/>
  <c r="L22" i="1"/>
  <c r="G23" i="1"/>
  <c r="H23" i="1"/>
  <c r="I23" i="1"/>
  <c r="J23" i="1"/>
  <c r="K23" i="1"/>
  <c r="L23" i="1"/>
  <c r="G24" i="1"/>
  <c r="H24" i="1"/>
  <c r="I24" i="1"/>
  <c r="J24" i="1"/>
  <c r="K24" i="1"/>
  <c r="L24" i="1"/>
  <c r="G25" i="1"/>
  <c r="H25" i="1"/>
  <c r="I25" i="1"/>
  <c r="J25" i="1"/>
  <c r="K25" i="1"/>
  <c r="M25" i="1" s="1"/>
  <c r="N25" i="1" s="1"/>
  <c r="L25" i="1"/>
  <c r="G26" i="1"/>
  <c r="H26" i="1"/>
  <c r="I26" i="1"/>
  <c r="J26" i="1"/>
  <c r="K26" i="1"/>
  <c r="L26" i="1"/>
  <c r="G27" i="1"/>
  <c r="H27" i="1"/>
  <c r="I27" i="1"/>
  <c r="J27" i="1"/>
  <c r="K27" i="1"/>
  <c r="M27" i="1" s="1"/>
  <c r="N27" i="1" s="1"/>
  <c r="L27" i="1"/>
  <c r="G28" i="1"/>
  <c r="H28" i="1"/>
  <c r="I28" i="1"/>
  <c r="J28" i="1"/>
  <c r="K28" i="1"/>
  <c r="L28" i="1"/>
  <c r="G29" i="1"/>
  <c r="H29" i="1"/>
  <c r="I29" i="1"/>
  <c r="J29" i="1"/>
  <c r="K29" i="1"/>
  <c r="L29" i="1"/>
  <c r="G30" i="1"/>
  <c r="H30" i="1"/>
  <c r="I30" i="1"/>
  <c r="J30" i="1"/>
  <c r="K30" i="1"/>
  <c r="L30" i="1"/>
  <c r="G31" i="1"/>
  <c r="H31" i="1"/>
  <c r="I31" i="1"/>
  <c r="J31" i="1"/>
  <c r="K31" i="1"/>
  <c r="L31" i="1"/>
  <c r="J5" i="1"/>
  <c r="K5" i="1"/>
  <c r="L5" i="1"/>
  <c r="I5" i="1"/>
  <c r="H5" i="1"/>
  <c r="G5" i="1"/>
  <c r="M14" i="1"/>
  <c r="N14" i="1" s="1"/>
  <c r="M12" i="1"/>
  <c r="N12" i="1" s="1"/>
  <c r="M10" i="1"/>
  <c r="N10" i="1" s="1"/>
  <c r="M8" i="1"/>
  <c r="N8" i="1" s="1"/>
  <c r="M6" i="1"/>
  <c r="N6" i="1" s="1"/>
  <c r="M4" i="1"/>
  <c r="M22" i="1" l="1"/>
  <c r="N22" i="1" s="1"/>
  <c r="M20" i="1"/>
  <c r="N20" i="1" s="1"/>
  <c r="M30" i="1"/>
  <c r="N30" i="1" s="1"/>
  <c r="M28" i="1"/>
  <c r="N28" i="1" s="1"/>
  <c r="M26" i="1"/>
  <c r="N26" i="1" s="1"/>
  <c r="M23" i="1"/>
  <c r="N23" i="1" s="1"/>
  <c r="M31" i="1"/>
  <c r="N31" i="1" s="1"/>
  <c r="M29" i="1"/>
  <c r="N29" i="1" s="1"/>
  <c r="M24" i="1"/>
  <c r="N24" i="1" s="1"/>
  <c r="M5" i="1"/>
  <c r="N5" i="1" s="1"/>
</calcChain>
</file>

<file path=xl/sharedStrings.xml><?xml version="1.0" encoding="utf-8"?>
<sst xmlns="http://schemas.openxmlformats.org/spreadsheetml/2006/main" count="96" uniqueCount="44">
  <si>
    <t>Daftar Nilai MENGGAMBAR TEKNIK (D1B2A61T)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</si>
  <si>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</si>
  <si>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</si>
  <si>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</si>
  <si>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</si>
  <si>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</si>
  <si>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</si>
  <si>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</si>
  <si>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</si>
  <si>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</si>
  <si>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</si>
  <si>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</si>
  <si>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</si>
  <si>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</si>
  <si>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</si>
  <si>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JULFIKAR</t>
  </si>
  <si>
    <t>D1B2A61T</t>
  </si>
  <si>
    <t>MENGGAMBAR TEKNIK</t>
  </si>
  <si>
    <t>KESI SUKMALA</t>
  </si>
  <si>
    <t>KHAERUL SAPRIADI</t>
  </si>
  <si>
    <t>M. ILHAM</t>
  </si>
  <si>
    <t>M. YAYAN</t>
  </si>
  <si>
    <t>MUHAMAD ROFI</t>
  </si>
  <si>
    <t>MUHAMMAD ALFARIS</t>
  </si>
  <si>
    <t>MUHAMMAD REZA</t>
  </si>
  <si>
    <t>MUHAMMAD RIFQI</t>
  </si>
  <si>
    <t>PUTRI</t>
  </si>
  <si>
    <t>RANI PUSPITASARI</t>
  </si>
  <si>
    <t>RIAN MAHENDI</t>
  </si>
  <si>
    <t>ADIT APRIL SRIDINATA</t>
  </si>
  <si>
    <t>M. RISKI</t>
  </si>
  <si>
    <t>ADZIKRO REIZAL MAULANA</t>
  </si>
  <si>
    <t>IKHSAN MAULANA</t>
  </si>
  <si>
    <t>IRVAN SETIAWAN</t>
  </si>
  <si>
    <t>JIHAD AL IZAM</t>
  </si>
  <si>
    <t>JUMATI</t>
  </si>
  <si>
    <t>SEPIAN GDE WIRANGJATA</t>
  </si>
  <si>
    <t>ARIEL SETIAWAN</t>
  </si>
  <si>
    <t>AINUN IMAN</t>
  </si>
  <si>
    <t>ARDIANSYAH</t>
  </si>
  <si>
    <t>AUDY RIZKY KAKAK PRATAMA</t>
  </si>
  <si>
    <t>BEMBI ALFANDINATAH</t>
  </si>
  <si>
    <t>FATHUL HIDAYAT</t>
  </si>
  <si>
    <t>FEBRIANTI MUTIARA 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</si>
</sst>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erkas%20Dosen\BKD\BKD%20GENAP%20%202023.2024\1.%20PENDIDIKAN\Nilai%20Akhir%20Genap%202024.xlsx" TargetMode="External"/><Relationship Id="rId1" Type="http://schemas.openxmlformats.org/officeDocument/2006/relationships/externalLinkPath" Target="file:///D:\Berkas%20Dosen\BKD\BKD%20GENAP%20%202023.2024\1.%20PENDIDIKAN\Nilai%20Akhir%20Genap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A"/>
      <sheetName val="6B"/>
      <sheetName val="6C"/>
      <sheetName val="6D"/>
      <sheetName val="6E"/>
      <sheetName val="6F"/>
      <sheetName val="4A"/>
      <sheetName val="4B"/>
      <sheetName val="4C"/>
      <sheetName val="2A"/>
      <sheetName val="2B"/>
      <sheetName val="2C"/>
      <sheetName val="2D"/>
      <sheetName val="2E"/>
      <sheetName val="2F"/>
      <sheetName val="B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 t="str">
            <v>ADIT APRIL SRIDINATA</v>
          </cell>
          <cell r="C9">
            <v>0</v>
          </cell>
          <cell r="D9">
            <v>2.5</v>
          </cell>
          <cell r="E9">
            <v>2</v>
          </cell>
          <cell r="H9">
            <v>1.375</v>
          </cell>
          <cell r="I9" t="str">
            <v>E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2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</v>
          </cell>
          <cell r="Z9">
            <v>1</v>
          </cell>
          <cell r="AB9">
            <v>0</v>
          </cell>
        </row>
        <row r="10">
          <cell r="B10" t="str">
            <v>ADZIKRO REIZAL MAULANA</v>
          </cell>
          <cell r="C10">
            <v>0</v>
          </cell>
          <cell r="D10">
            <v>0</v>
          </cell>
          <cell r="E10">
            <v>0</v>
          </cell>
          <cell r="H10">
            <v>0</v>
          </cell>
          <cell r="I10" t="str">
            <v>E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1</v>
          </cell>
          <cell r="AB10">
            <v>0</v>
          </cell>
        </row>
        <row r="11">
          <cell r="B11" t="str">
            <v>AINUN IMAN</v>
          </cell>
          <cell r="C11">
            <v>5</v>
          </cell>
          <cell r="D11">
            <v>22.5</v>
          </cell>
          <cell r="E11">
            <v>34</v>
          </cell>
          <cell r="F11">
            <v>75</v>
          </cell>
          <cell r="G11">
            <v>65</v>
          </cell>
          <cell r="H11">
            <v>50.375</v>
          </cell>
          <cell r="I11" t="str">
            <v>C</v>
          </cell>
          <cell r="K11">
            <v>65</v>
          </cell>
          <cell r="N11">
            <v>5</v>
          </cell>
          <cell r="O11">
            <v>5</v>
          </cell>
          <cell r="P11">
            <v>15</v>
          </cell>
          <cell r="Q11">
            <v>7</v>
          </cell>
          <cell r="R11">
            <v>0</v>
          </cell>
          <cell r="S11">
            <v>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34</v>
          </cell>
          <cell r="Z11">
            <v>1</v>
          </cell>
          <cell r="AB11">
            <v>5</v>
          </cell>
        </row>
        <row r="12">
          <cell r="B12" t="str">
            <v>ARDIANSYAH</v>
          </cell>
          <cell r="C12">
            <v>5</v>
          </cell>
          <cell r="D12">
            <v>26</v>
          </cell>
          <cell r="E12">
            <v>4</v>
          </cell>
          <cell r="F12">
            <v>60</v>
          </cell>
          <cell r="H12">
            <v>33.1</v>
          </cell>
          <cell r="I12" t="str">
            <v>D</v>
          </cell>
          <cell r="K12">
            <v>38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</v>
          </cell>
          <cell r="T12">
            <v>2</v>
          </cell>
          <cell r="U12">
            <v>0</v>
          </cell>
          <cell r="V12">
            <v>0</v>
          </cell>
          <cell r="W12">
            <v>0</v>
          </cell>
          <cell r="X12">
            <v>4</v>
          </cell>
          <cell r="Z12">
            <v>1</v>
          </cell>
          <cell r="AB12">
            <v>5</v>
          </cell>
        </row>
        <row r="13">
          <cell r="B13" t="str">
            <v>ARIEL SETIAWAN</v>
          </cell>
          <cell r="C13">
            <v>0</v>
          </cell>
          <cell r="D13">
            <v>29.5</v>
          </cell>
          <cell r="E13">
            <v>26</v>
          </cell>
          <cell r="F13">
            <v>50</v>
          </cell>
          <cell r="H13">
            <v>31.824999999999999</v>
          </cell>
          <cell r="I13" t="str">
            <v>D</v>
          </cell>
          <cell r="K13">
            <v>74</v>
          </cell>
          <cell r="N13">
            <v>5</v>
          </cell>
          <cell r="O13">
            <v>0</v>
          </cell>
          <cell r="P13">
            <v>10</v>
          </cell>
          <cell r="Q13">
            <v>2</v>
          </cell>
          <cell r="R13">
            <v>0</v>
          </cell>
          <cell r="S13">
            <v>2</v>
          </cell>
          <cell r="T13">
            <v>3</v>
          </cell>
          <cell r="U13">
            <v>3</v>
          </cell>
          <cell r="V13">
            <v>1</v>
          </cell>
          <cell r="W13">
            <v>0</v>
          </cell>
          <cell r="X13">
            <v>26</v>
          </cell>
          <cell r="Z13">
            <v>1</v>
          </cell>
          <cell r="AB13">
            <v>0</v>
          </cell>
        </row>
        <row r="14">
          <cell r="B14" t="str">
            <v>AUDY RIZKY KAKAK PRATAMA</v>
          </cell>
          <cell r="C14">
            <v>5</v>
          </cell>
          <cell r="D14">
            <v>49</v>
          </cell>
          <cell r="F14">
            <v>58</v>
          </cell>
          <cell r="H14">
            <v>39.549999999999997</v>
          </cell>
          <cell r="I14" t="str">
            <v>D</v>
          </cell>
          <cell r="Z14">
            <v>1</v>
          </cell>
          <cell r="AB14">
            <v>5</v>
          </cell>
        </row>
        <row r="15">
          <cell r="B15" t="str">
            <v>BAIQ NOVALIA SEPTIANA</v>
          </cell>
          <cell r="C15">
            <v>0</v>
          </cell>
          <cell r="D15">
            <v>0</v>
          </cell>
          <cell r="E15">
            <v>7</v>
          </cell>
          <cell r="H15">
            <v>1.75</v>
          </cell>
          <cell r="I15" t="str">
            <v>E</v>
          </cell>
          <cell r="N15">
            <v>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7</v>
          </cell>
          <cell r="Z15">
            <v>1</v>
          </cell>
          <cell r="AB15">
            <v>0</v>
          </cell>
        </row>
        <row r="16">
          <cell r="B16" t="str">
            <v>BEMBI ALFANDINATAH</v>
          </cell>
          <cell r="C16">
            <v>5</v>
          </cell>
          <cell r="D16">
            <v>47</v>
          </cell>
          <cell r="E16">
            <v>5</v>
          </cell>
          <cell r="F16">
            <v>84</v>
          </cell>
          <cell r="G16">
            <v>65</v>
          </cell>
          <cell r="H16">
            <v>54.4</v>
          </cell>
          <cell r="I16" t="str">
            <v>C</v>
          </cell>
          <cell r="K16">
            <v>37</v>
          </cell>
          <cell r="N16">
            <v>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5</v>
          </cell>
          <cell r="Z16">
            <v>1</v>
          </cell>
          <cell r="AB16">
            <v>5</v>
          </cell>
        </row>
        <row r="17">
          <cell r="B17" t="str">
            <v>FATHUL HIDAYAT</v>
          </cell>
          <cell r="C17">
            <v>0</v>
          </cell>
          <cell r="D17">
            <v>45.5</v>
          </cell>
          <cell r="F17">
            <v>84</v>
          </cell>
          <cell r="G17">
            <v>65</v>
          </cell>
          <cell r="H17">
            <v>47.625</v>
          </cell>
          <cell r="I17" t="str">
            <v>D</v>
          </cell>
          <cell r="Z17">
            <v>1</v>
          </cell>
          <cell r="AB17">
            <v>0</v>
          </cell>
        </row>
        <row r="18">
          <cell r="B18" t="str">
            <v>FEBRIANTI MUTIARA SANI</v>
          </cell>
          <cell r="C18">
            <v>0</v>
          </cell>
          <cell r="D18">
            <v>9.5</v>
          </cell>
          <cell r="E18">
            <v>3</v>
          </cell>
          <cell r="H18">
            <v>4.0749999999999993</v>
          </cell>
          <cell r="I18" t="str">
            <v>E</v>
          </cell>
          <cell r="K18">
            <v>53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2</v>
          </cell>
          <cell r="U18">
            <v>0</v>
          </cell>
          <cell r="V18">
            <v>0</v>
          </cell>
          <cell r="W18">
            <v>0</v>
          </cell>
          <cell r="X18">
            <v>3</v>
          </cell>
          <cell r="Z18">
            <v>1</v>
          </cell>
          <cell r="AB18">
            <v>0</v>
          </cell>
        </row>
        <row r="19">
          <cell r="B19" t="str">
            <v>IKHSAN MAULANA</v>
          </cell>
          <cell r="C19">
            <v>5</v>
          </cell>
          <cell r="D19">
            <v>21.5</v>
          </cell>
          <cell r="E19">
            <v>7</v>
          </cell>
          <cell r="H19">
            <v>14.274999999999999</v>
          </cell>
          <cell r="I19" t="str">
            <v>E</v>
          </cell>
          <cell r="N19">
            <v>5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7</v>
          </cell>
          <cell r="Z19">
            <v>1</v>
          </cell>
          <cell r="AB19">
            <v>5</v>
          </cell>
        </row>
        <row r="20">
          <cell r="B20" t="str">
            <v>IRVAN SETIAWAN</v>
          </cell>
          <cell r="C20">
            <v>0</v>
          </cell>
          <cell r="D20">
            <v>2.5</v>
          </cell>
          <cell r="E20">
            <v>1</v>
          </cell>
          <cell r="F20">
            <v>58</v>
          </cell>
          <cell r="H20">
            <v>18.524999999999999</v>
          </cell>
          <cell r="I20" t="str">
            <v>E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</v>
          </cell>
          <cell r="Z20">
            <v>1</v>
          </cell>
          <cell r="AB20">
            <v>0</v>
          </cell>
        </row>
        <row r="21">
          <cell r="B21" t="str">
            <v>JIHAD AL IZAM</v>
          </cell>
          <cell r="C21">
            <v>5</v>
          </cell>
          <cell r="D21">
            <v>10</v>
          </cell>
          <cell r="E21">
            <v>1</v>
          </cell>
          <cell r="H21">
            <v>8.75</v>
          </cell>
          <cell r="I21" t="str">
            <v>E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</v>
          </cell>
          <cell r="Z21">
            <v>1</v>
          </cell>
          <cell r="AB21">
            <v>5</v>
          </cell>
        </row>
        <row r="22">
          <cell r="B22" t="str">
            <v>JULFIKAR</v>
          </cell>
          <cell r="C22">
            <v>5</v>
          </cell>
          <cell r="D22">
            <v>67</v>
          </cell>
          <cell r="E22">
            <v>32</v>
          </cell>
          <cell r="F22">
            <v>80</v>
          </cell>
          <cell r="G22">
            <v>65</v>
          </cell>
          <cell r="H22">
            <v>66.95</v>
          </cell>
          <cell r="I22" t="str">
            <v>B</v>
          </cell>
          <cell r="K22">
            <v>37</v>
          </cell>
          <cell r="N22">
            <v>5</v>
          </cell>
          <cell r="O22">
            <v>5</v>
          </cell>
          <cell r="P22">
            <v>10</v>
          </cell>
          <cell r="Q22">
            <v>2</v>
          </cell>
          <cell r="R22">
            <v>0</v>
          </cell>
          <cell r="S22">
            <v>2</v>
          </cell>
          <cell r="T22">
            <v>3</v>
          </cell>
          <cell r="U22">
            <v>3</v>
          </cell>
          <cell r="V22">
            <v>2</v>
          </cell>
          <cell r="W22">
            <v>0</v>
          </cell>
          <cell r="X22">
            <v>32</v>
          </cell>
          <cell r="Z22">
            <v>1</v>
          </cell>
          <cell r="AB22">
            <v>5</v>
          </cell>
        </row>
        <row r="23">
          <cell r="B23" t="str">
            <v>JUMATI</v>
          </cell>
          <cell r="C23">
            <v>20</v>
          </cell>
          <cell r="D23">
            <v>8</v>
          </cell>
          <cell r="E23">
            <v>10</v>
          </cell>
          <cell r="F23">
            <v>77</v>
          </cell>
          <cell r="G23">
            <v>65</v>
          </cell>
          <cell r="H23">
            <v>54.9</v>
          </cell>
          <cell r="I23" t="str">
            <v>C</v>
          </cell>
          <cell r="K23">
            <v>64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2</v>
          </cell>
          <cell r="T23">
            <v>5</v>
          </cell>
          <cell r="U23">
            <v>3</v>
          </cell>
          <cell r="V23">
            <v>0</v>
          </cell>
          <cell r="W23">
            <v>0</v>
          </cell>
          <cell r="X23">
            <v>10</v>
          </cell>
          <cell r="Z23">
            <v>1</v>
          </cell>
          <cell r="AA23">
            <v>15</v>
          </cell>
          <cell r="AB23">
            <v>5</v>
          </cell>
        </row>
        <row r="24">
          <cell r="B24" t="str">
            <v>KESI SUKMALA</v>
          </cell>
          <cell r="C24">
            <v>5</v>
          </cell>
          <cell r="D24">
            <v>57</v>
          </cell>
          <cell r="E24">
            <v>19</v>
          </cell>
          <cell r="F24">
            <v>80</v>
          </cell>
          <cell r="G24">
            <v>65</v>
          </cell>
          <cell r="H24">
            <v>60.2</v>
          </cell>
          <cell r="I24" t="str">
            <v>B-</v>
          </cell>
          <cell r="K24">
            <v>58</v>
          </cell>
          <cell r="N24">
            <v>5</v>
          </cell>
          <cell r="O24">
            <v>0</v>
          </cell>
          <cell r="P24">
            <v>0</v>
          </cell>
          <cell r="Q24">
            <v>0</v>
          </cell>
          <cell r="R24">
            <v>5</v>
          </cell>
          <cell r="S24">
            <v>2</v>
          </cell>
          <cell r="T24">
            <v>2</v>
          </cell>
          <cell r="U24">
            <v>0</v>
          </cell>
          <cell r="V24">
            <v>0</v>
          </cell>
          <cell r="W24">
            <v>5</v>
          </cell>
          <cell r="X24">
            <v>19</v>
          </cell>
          <cell r="Z24">
            <v>1</v>
          </cell>
          <cell r="AB24">
            <v>5</v>
          </cell>
        </row>
        <row r="25">
          <cell r="B25" t="str">
            <v>KHAERUL SAPRIADI</v>
          </cell>
          <cell r="C25">
            <v>5</v>
          </cell>
          <cell r="D25">
            <v>12.5</v>
          </cell>
          <cell r="E25">
            <v>2</v>
          </cell>
          <cell r="H25">
            <v>9.875</v>
          </cell>
          <cell r="I25" t="str">
            <v>E</v>
          </cell>
          <cell r="K25">
            <v>64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</v>
          </cell>
          <cell r="Z25">
            <v>1</v>
          </cell>
          <cell r="AB25">
            <v>5</v>
          </cell>
        </row>
        <row r="26">
          <cell r="B26" t="str">
            <v>M. ILHAM</v>
          </cell>
          <cell r="C26">
            <v>0</v>
          </cell>
          <cell r="H26">
            <v>0</v>
          </cell>
          <cell r="I26" t="str">
            <v>E</v>
          </cell>
          <cell r="Z26">
            <v>1</v>
          </cell>
          <cell r="AB26">
            <v>0</v>
          </cell>
        </row>
        <row r="27">
          <cell r="B27" t="str">
            <v>M. RISKI</v>
          </cell>
          <cell r="C27">
            <v>0</v>
          </cell>
          <cell r="H27">
            <v>0</v>
          </cell>
          <cell r="I27" t="str">
            <v>E</v>
          </cell>
          <cell r="Z27">
            <v>1</v>
          </cell>
          <cell r="AB27">
            <v>0</v>
          </cell>
        </row>
        <row r="28">
          <cell r="B28" t="str">
            <v>M. YAYAN</v>
          </cell>
          <cell r="C28">
            <v>5</v>
          </cell>
          <cell r="D28">
            <v>50.5</v>
          </cell>
          <cell r="E28">
            <v>4</v>
          </cell>
          <cell r="F28">
            <v>82</v>
          </cell>
          <cell r="G28">
            <v>65</v>
          </cell>
          <cell r="H28">
            <v>54.774999999999991</v>
          </cell>
          <cell r="I28" t="str">
            <v>C</v>
          </cell>
          <cell r="K28">
            <v>58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</v>
          </cell>
          <cell r="T28">
            <v>2</v>
          </cell>
          <cell r="U28">
            <v>0</v>
          </cell>
          <cell r="V28">
            <v>0</v>
          </cell>
          <cell r="W28">
            <v>0</v>
          </cell>
          <cell r="X28">
            <v>4</v>
          </cell>
          <cell r="Z28">
            <v>1</v>
          </cell>
          <cell r="AB28">
            <v>5</v>
          </cell>
        </row>
        <row r="29">
          <cell r="B29" t="str">
            <v>MUHAMAD ROFI</v>
          </cell>
          <cell r="C29">
            <v>5</v>
          </cell>
          <cell r="D29">
            <v>64.5</v>
          </cell>
          <cell r="E29">
            <v>93</v>
          </cell>
          <cell r="F29">
            <v>94</v>
          </cell>
          <cell r="G29">
            <v>65</v>
          </cell>
          <cell r="H29">
            <v>85.525000000000006</v>
          </cell>
          <cell r="I29" t="str">
            <v>A</v>
          </cell>
          <cell r="N29">
            <v>5</v>
          </cell>
          <cell r="O29">
            <v>5</v>
          </cell>
          <cell r="P29">
            <v>40</v>
          </cell>
          <cell r="Q29">
            <v>10</v>
          </cell>
          <cell r="R29">
            <v>0</v>
          </cell>
          <cell r="S29">
            <v>5</v>
          </cell>
          <cell r="T29">
            <v>10</v>
          </cell>
          <cell r="U29">
            <v>8</v>
          </cell>
          <cell r="V29">
            <v>5</v>
          </cell>
          <cell r="W29">
            <v>5</v>
          </cell>
          <cell r="X29">
            <v>93</v>
          </cell>
          <cell r="Z29">
            <v>1</v>
          </cell>
          <cell r="AB29">
            <v>5</v>
          </cell>
        </row>
        <row r="30">
          <cell r="B30" t="str">
            <v>MUHAMMAD ALFARIS</v>
          </cell>
          <cell r="C30">
            <v>0</v>
          </cell>
          <cell r="D30">
            <v>0</v>
          </cell>
          <cell r="E30">
            <v>1</v>
          </cell>
          <cell r="H30">
            <v>0.25</v>
          </cell>
          <cell r="I30" t="str">
            <v>E</v>
          </cell>
          <cell r="K30">
            <v>53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</v>
          </cell>
          <cell r="U30">
            <v>0</v>
          </cell>
          <cell r="V30">
            <v>0</v>
          </cell>
          <cell r="W30">
            <v>0</v>
          </cell>
          <cell r="X30">
            <v>1</v>
          </cell>
          <cell r="Z30">
            <v>1</v>
          </cell>
          <cell r="AB30">
            <v>0</v>
          </cell>
        </row>
        <row r="31">
          <cell r="B31" t="str">
            <v>MUHAMMAD REZA</v>
          </cell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 t="str">
            <v>E</v>
          </cell>
          <cell r="K31">
            <v>58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1</v>
          </cell>
          <cell r="AB31">
            <v>0</v>
          </cell>
        </row>
        <row r="32">
          <cell r="B32" t="str">
            <v>MUHAMMAD RIFQI</v>
          </cell>
          <cell r="C32">
            <v>0</v>
          </cell>
          <cell r="D32">
            <v>17</v>
          </cell>
          <cell r="E32">
            <v>33</v>
          </cell>
          <cell r="H32">
            <v>14.2</v>
          </cell>
          <cell r="I32" t="str">
            <v>E</v>
          </cell>
          <cell r="K32">
            <v>53</v>
          </cell>
          <cell r="N32">
            <v>2</v>
          </cell>
          <cell r="O32">
            <v>5</v>
          </cell>
          <cell r="P32">
            <v>20</v>
          </cell>
          <cell r="Q32">
            <v>0</v>
          </cell>
          <cell r="R32">
            <v>0</v>
          </cell>
          <cell r="S32">
            <v>0</v>
          </cell>
          <cell r="T32">
            <v>6</v>
          </cell>
          <cell r="U32">
            <v>0</v>
          </cell>
          <cell r="V32">
            <v>0</v>
          </cell>
          <cell r="W32">
            <v>0</v>
          </cell>
          <cell r="X32">
            <v>33</v>
          </cell>
          <cell r="Z32">
            <v>1</v>
          </cell>
          <cell r="AB32">
            <v>0</v>
          </cell>
        </row>
        <row r="33">
          <cell r="B33" t="str">
            <v>PUTRI</v>
          </cell>
          <cell r="C33">
            <v>0</v>
          </cell>
          <cell r="D33">
            <v>0</v>
          </cell>
          <cell r="E33">
            <v>1</v>
          </cell>
          <cell r="H33">
            <v>0.25</v>
          </cell>
          <cell r="I33" t="str">
            <v>E</v>
          </cell>
          <cell r="K33">
            <v>53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Z33">
            <v>1</v>
          </cell>
          <cell r="AB33">
            <v>0</v>
          </cell>
        </row>
        <row r="34">
          <cell r="B34" t="str">
            <v>RANI PUSPITASARI</v>
          </cell>
          <cell r="C34">
            <v>5</v>
          </cell>
          <cell r="D34">
            <v>10</v>
          </cell>
          <cell r="E34">
            <v>6</v>
          </cell>
          <cell r="F34">
            <v>78</v>
          </cell>
          <cell r="H34">
            <v>33.4</v>
          </cell>
          <cell r="I34" t="str">
            <v>D</v>
          </cell>
          <cell r="K34">
            <v>58</v>
          </cell>
          <cell r="M34">
            <v>293750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2</v>
          </cell>
          <cell r="T34">
            <v>2</v>
          </cell>
          <cell r="U34">
            <v>2</v>
          </cell>
          <cell r="V34">
            <v>0</v>
          </cell>
          <cell r="W34">
            <v>0</v>
          </cell>
          <cell r="X34">
            <v>6</v>
          </cell>
          <cell r="Z34">
            <v>1</v>
          </cell>
          <cell r="AB34">
            <v>5</v>
          </cell>
        </row>
        <row r="35">
          <cell r="B35" t="str">
            <v>RIAN MAHENDI</v>
          </cell>
          <cell r="C35">
            <v>0</v>
          </cell>
          <cell r="D35">
            <v>62</v>
          </cell>
          <cell r="E35">
            <v>39</v>
          </cell>
          <cell r="F35">
            <v>81</v>
          </cell>
          <cell r="G35">
            <v>65</v>
          </cell>
          <cell r="H35">
            <v>62.25</v>
          </cell>
          <cell r="I35" t="str">
            <v>B-</v>
          </cell>
          <cell r="N35">
            <v>0</v>
          </cell>
          <cell r="O35">
            <v>5</v>
          </cell>
          <cell r="P35">
            <v>20</v>
          </cell>
          <cell r="Q35">
            <v>5</v>
          </cell>
          <cell r="R35">
            <v>0</v>
          </cell>
          <cell r="S35">
            <v>0</v>
          </cell>
          <cell r="T35">
            <v>5</v>
          </cell>
          <cell r="U35">
            <v>4</v>
          </cell>
          <cell r="V35">
            <v>0</v>
          </cell>
          <cell r="W35">
            <v>0</v>
          </cell>
          <cell r="X35">
            <v>39</v>
          </cell>
          <cell r="Z35">
            <v>1</v>
          </cell>
          <cell r="AB35">
            <v>0</v>
          </cell>
        </row>
        <row r="36">
          <cell r="B36" t="str">
            <v>SEPIAN GDE WIRANGJATA</v>
          </cell>
          <cell r="C36">
            <v>5</v>
          </cell>
          <cell r="D36">
            <v>54</v>
          </cell>
          <cell r="E36">
            <v>64.5</v>
          </cell>
          <cell r="F36">
            <v>84</v>
          </cell>
          <cell r="G36">
            <v>65</v>
          </cell>
          <cell r="H36">
            <v>71.724999999999994</v>
          </cell>
          <cell r="I36" t="str">
            <v>B+</v>
          </cell>
          <cell r="N36">
            <v>5</v>
          </cell>
          <cell r="O36">
            <v>5</v>
          </cell>
          <cell r="P36">
            <v>20</v>
          </cell>
          <cell r="Q36">
            <v>5</v>
          </cell>
          <cell r="R36">
            <v>5</v>
          </cell>
          <cell r="S36">
            <v>5</v>
          </cell>
          <cell r="T36">
            <v>6</v>
          </cell>
          <cell r="U36">
            <v>6</v>
          </cell>
          <cell r="V36">
            <v>2.5</v>
          </cell>
          <cell r="W36">
            <v>5</v>
          </cell>
          <cell r="X36">
            <v>64.5</v>
          </cell>
          <cell r="Y36">
            <v>12.666666666666666</v>
          </cell>
          <cell r="Z36">
            <v>1</v>
          </cell>
          <cell r="AB36">
            <v>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M19" sqref="M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1</v>
      </c>
      <c r="I4" s="5">
        <v>0.1</v>
      </c>
      <c r="J4" s="5">
        <v>0.3</v>
      </c>
      <c r="K4" s="5">
        <v>0.25</v>
      </c>
      <c r="L4" s="5">
        <v>0.35</v>
      </c>
      <c r="M4" s="2">
        <f>G4+H4+I4+J4+K4+L4</f>
        <v>3</v>
      </c>
      <c r="N4" s="1"/>
    </row>
    <row r="5" spans="1:14" x14ac:dyDescent="0.25">
      <c r="A5" s="1">
        <v>1</v>
      </c>
      <c r="B5" s="1">
        <v>20230410200141</v>
      </c>
      <c r="C5" s="1" t="s">
        <v>15</v>
      </c>
      <c r="D5" s="1">
        <v>149594</v>
      </c>
      <c r="E5" s="1" t="s">
        <v>16</v>
      </c>
      <c r="F5" s="1" t="s">
        <v>17</v>
      </c>
      <c r="G5" s="6">
        <f>VLOOKUP(C5,'[1]2E'!$B$9:$AB$36,27,FALSE)</f>
        <v>5</v>
      </c>
      <c r="H5" s="6">
        <f>VLOOKUP(C5,'[1]2E'!$B$9:$AB$36,26,FALSE)</f>
        <v>0</v>
      </c>
      <c r="I5" s="6">
        <f>VLOOKUP(C5,'[1]2E'!$B$9:$AB$36,6,FALSE)</f>
        <v>65</v>
      </c>
      <c r="J5" s="6">
        <f>VLOOKUP(C5,'[1]2E'!$B$9:$AB$36,5,FALSE)</f>
        <v>80</v>
      </c>
      <c r="K5" s="6">
        <f>VLOOKUP(C5,'[1]2E'!$B$9:$AB$36,4,FALSE)</f>
        <v>32</v>
      </c>
      <c r="L5" s="6">
        <f>VLOOKUP(C5,'[1]2E'!$B$9:$AB$36,3,FALSE)</f>
        <v>67</v>
      </c>
      <c r="M5" s="1">
        <f t="shared" ref="M5:M31" si="0">G5*$G$4 + H5*$H$4 + I5*$I$4 + J5*$J$4 + K5*$K$4 + L5*$L$4</f>
        <v>66.95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20230410200142</v>
      </c>
      <c r="C6" s="1" t="s">
        <v>18</v>
      </c>
      <c r="D6" s="1">
        <v>148583</v>
      </c>
      <c r="E6" s="1" t="s">
        <v>16</v>
      </c>
      <c r="F6" s="1" t="s">
        <v>17</v>
      </c>
      <c r="G6" s="6">
        <f>VLOOKUP(C6,'[1]2E'!$B$9:$AB$36,27,FALSE)</f>
        <v>5</v>
      </c>
      <c r="H6" s="6">
        <f>VLOOKUP(C6,'[1]2E'!$B$9:$AB$36,26,FALSE)</f>
        <v>0</v>
      </c>
      <c r="I6" s="6">
        <f>VLOOKUP(C6,'[1]2E'!$B$9:$AB$36,6,FALSE)</f>
        <v>65</v>
      </c>
      <c r="J6" s="6">
        <f>VLOOKUP(C6,'[1]2E'!$B$9:$AB$36,5,FALSE)</f>
        <v>80</v>
      </c>
      <c r="K6" s="6">
        <f>VLOOKUP(C6,'[1]2E'!$B$9:$AB$36,4,FALSE)</f>
        <v>19</v>
      </c>
      <c r="L6" s="6">
        <f>VLOOKUP(C6,'[1]2E'!$B$9:$AB$36,3,FALSE)</f>
        <v>57</v>
      </c>
      <c r="M6" s="1">
        <f t="shared" si="0"/>
        <v>60.2</v>
      </c>
      <c r="N6" s="1" t="str">
        <f t="shared" si="1"/>
        <v>B-</v>
      </c>
    </row>
    <row r="7" spans="1:14" x14ac:dyDescent="0.25">
      <c r="A7" s="1">
        <v>3</v>
      </c>
      <c r="B7" s="1">
        <v>20230410200143</v>
      </c>
      <c r="C7" s="1" t="s">
        <v>19</v>
      </c>
      <c r="D7" s="1">
        <v>150668</v>
      </c>
      <c r="E7" s="1" t="s">
        <v>16</v>
      </c>
      <c r="F7" s="1" t="s">
        <v>17</v>
      </c>
      <c r="G7" s="6">
        <f>VLOOKUP(C7,'[1]2E'!$B$9:$AB$36,27,FALSE)</f>
        <v>5</v>
      </c>
      <c r="H7" s="6">
        <f>VLOOKUP(C7,'[1]2E'!$B$9:$AB$36,26,FALSE)</f>
        <v>0</v>
      </c>
      <c r="I7" s="6">
        <f>VLOOKUP(C7,'[1]2E'!$B$9:$AB$36,6,FALSE)</f>
        <v>0</v>
      </c>
      <c r="J7" s="6">
        <f>VLOOKUP(C7,'[1]2E'!$B$9:$AB$36,5,FALSE)</f>
        <v>0</v>
      </c>
      <c r="K7" s="6">
        <f>VLOOKUP(C7,'[1]2E'!$B$9:$AB$36,4,FALSE)</f>
        <v>2</v>
      </c>
      <c r="L7" s="6">
        <f>VLOOKUP(C7,'[1]2E'!$B$9:$AB$36,3,FALSE)</f>
        <v>12.5</v>
      </c>
      <c r="M7" s="1">
        <f t="shared" si="0"/>
        <v>9.875</v>
      </c>
      <c r="N7" s="1" t="str">
        <f t="shared" si="1"/>
        <v>E</v>
      </c>
    </row>
    <row r="8" spans="1:14" x14ac:dyDescent="0.25">
      <c r="A8" s="1">
        <v>4</v>
      </c>
      <c r="B8" s="1">
        <v>20230410200145</v>
      </c>
      <c r="C8" s="1" t="s">
        <v>20</v>
      </c>
      <c r="D8" s="1">
        <v>150489</v>
      </c>
      <c r="E8" s="1" t="s">
        <v>16</v>
      </c>
      <c r="F8" s="1" t="s">
        <v>17</v>
      </c>
      <c r="G8" s="6">
        <f>VLOOKUP(C8,'[1]2E'!$B$9:$AB$36,27,FALSE)</f>
        <v>0</v>
      </c>
      <c r="H8" s="6">
        <f>VLOOKUP(C8,'[1]2E'!$B$9:$AB$36,26,FALSE)</f>
        <v>0</v>
      </c>
      <c r="I8" s="6">
        <f>VLOOKUP(C8,'[1]2E'!$B$9:$AB$36,6,FALSE)</f>
        <v>0</v>
      </c>
      <c r="J8" s="6">
        <f>VLOOKUP(C8,'[1]2E'!$B$9:$AB$36,5,FALSE)</f>
        <v>0</v>
      </c>
      <c r="K8" s="6">
        <f>VLOOKUP(C8,'[1]2E'!$B$9:$AB$36,4,FALSE)</f>
        <v>0</v>
      </c>
      <c r="L8" s="6">
        <v>3</v>
      </c>
      <c r="M8" s="1">
        <f t="shared" si="0"/>
        <v>1.0499999999999998</v>
      </c>
      <c r="N8" s="1" t="str">
        <f t="shared" si="1"/>
        <v>E</v>
      </c>
    </row>
    <row r="9" spans="1:14" x14ac:dyDescent="0.25">
      <c r="A9" s="1">
        <v>5</v>
      </c>
      <c r="B9" s="1">
        <v>20230410200146</v>
      </c>
      <c r="C9" s="1" t="s">
        <v>21</v>
      </c>
      <c r="D9" s="1">
        <v>148888</v>
      </c>
      <c r="E9" s="1" t="s">
        <v>16</v>
      </c>
      <c r="F9" s="1" t="s">
        <v>17</v>
      </c>
      <c r="G9" s="6">
        <f>VLOOKUP(C9,'[1]2E'!$B$9:$AB$36,27,FALSE)</f>
        <v>5</v>
      </c>
      <c r="H9" s="6">
        <f>VLOOKUP(C9,'[1]2E'!$B$9:$AB$36,26,FALSE)</f>
        <v>0</v>
      </c>
      <c r="I9" s="6">
        <f>VLOOKUP(C9,'[1]2E'!$B$9:$AB$36,6,FALSE)</f>
        <v>65</v>
      </c>
      <c r="J9" s="6">
        <f>VLOOKUP(C9,'[1]2E'!$B$9:$AB$36,5,FALSE)</f>
        <v>82</v>
      </c>
      <c r="K9" s="6">
        <f>VLOOKUP(C9,'[1]2E'!$B$9:$AB$36,4,FALSE)</f>
        <v>4</v>
      </c>
      <c r="L9" s="6">
        <f>VLOOKUP(C9,'[1]2E'!$B$9:$AB$36,3,FALSE)</f>
        <v>50.5</v>
      </c>
      <c r="M9" s="1">
        <f t="shared" si="0"/>
        <v>54.774999999999991</v>
      </c>
      <c r="N9" s="1" t="str">
        <f t="shared" si="1"/>
        <v>C</v>
      </c>
    </row>
    <row r="10" spans="1:14" x14ac:dyDescent="0.25">
      <c r="A10" s="1">
        <v>6</v>
      </c>
      <c r="B10" s="1">
        <v>20230410200147</v>
      </c>
      <c r="C10" s="1" t="s">
        <v>22</v>
      </c>
      <c r="D10" s="1">
        <v>149320</v>
      </c>
      <c r="E10" s="1" t="s">
        <v>16</v>
      </c>
      <c r="F10" s="1" t="s">
        <v>17</v>
      </c>
      <c r="G10" s="6">
        <f>VLOOKUP(C10,'[1]2E'!$B$9:$AB$36,27,FALSE)</f>
        <v>5</v>
      </c>
      <c r="H10" s="6">
        <f>VLOOKUP(C10,'[1]2E'!$B$9:$AB$36,26,FALSE)</f>
        <v>0</v>
      </c>
      <c r="I10" s="6">
        <f>VLOOKUP(C10,'[1]2E'!$B$9:$AB$36,6,FALSE)</f>
        <v>65</v>
      </c>
      <c r="J10" s="6">
        <f>VLOOKUP(C10,'[1]2E'!$B$9:$AB$36,5,FALSE)</f>
        <v>94</v>
      </c>
      <c r="K10" s="6">
        <f>VLOOKUP(C10,'[1]2E'!$B$9:$AB$36,4,FALSE)</f>
        <v>93</v>
      </c>
      <c r="L10" s="6">
        <f>VLOOKUP(C10,'[1]2E'!$B$9:$AB$36,3,FALSE)</f>
        <v>64.5</v>
      </c>
      <c r="M10" s="1">
        <f t="shared" si="0"/>
        <v>85.525000000000006</v>
      </c>
      <c r="N10" s="1" t="str">
        <f t="shared" si="1"/>
        <v>A</v>
      </c>
    </row>
    <row r="11" spans="1:14" x14ac:dyDescent="0.25">
      <c r="A11" s="1">
        <v>7</v>
      </c>
      <c r="B11" s="1">
        <v>20230410200148</v>
      </c>
      <c r="C11" s="1" t="s">
        <v>23</v>
      </c>
      <c r="D11" s="1">
        <v>150524</v>
      </c>
      <c r="E11" s="1" t="s">
        <v>16</v>
      </c>
      <c r="F11" s="1" t="s">
        <v>17</v>
      </c>
      <c r="G11" s="6">
        <f>VLOOKUP(C11,'[1]2E'!$B$9:$AB$36,27,FALSE)</f>
        <v>0</v>
      </c>
      <c r="H11" s="6">
        <f>VLOOKUP(C11,'[1]2E'!$B$9:$AB$36,26,FALSE)</f>
        <v>0</v>
      </c>
      <c r="I11" s="6">
        <f>VLOOKUP(C11,'[1]2E'!$B$9:$AB$36,6,FALSE)</f>
        <v>0</v>
      </c>
      <c r="J11" s="6">
        <f>VLOOKUP(C11,'[1]2E'!$B$9:$AB$36,5,FALSE)</f>
        <v>0</v>
      </c>
      <c r="K11" s="6">
        <f>VLOOKUP(C11,'[1]2E'!$B$9:$AB$36,4,FALSE)</f>
        <v>1</v>
      </c>
      <c r="L11" s="6">
        <v>3</v>
      </c>
      <c r="M11" s="1">
        <f t="shared" si="0"/>
        <v>1.2999999999999998</v>
      </c>
      <c r="N11" s="1" t="str">
        <f t="shared" si="1"/>
        <v>E</v>
      </c>
    </row>
    <row r="12" spans="1:14" x14ac:dyDescent="0.25">
      <c r="A12" s="1">
        <v>8</v>
      </c>
      <c r="B12" s="1">
        <v>20230410200149</v>
      </c>
      <c r="C12" s="1" t="s">
        <v>24</v>
      </c>
      <c r="D12" s="1">
        <v>151076</v>
      </c>
      <c r="E12" s="1" t="s">
        <v>16</v>
      </c>
      <c r="F12" s="1" t="s">
        <v>17</v>
      </c>
      <c r="G12" s="6">
        <f>VLOOKUP(C12,'[1]2E'!$B$9:$AB$36,27,FALSE)</f>
        <v>0</v>
      </c>
      <c r="H12" s="6">
        <f>VLOOKUP(C12,'[1]2E'!$B$9:$AB$36,26,FALSE)</f>
        <v>0</v>
      </c>
      <c r="I12" s="6">
        <f>VLOOKUP(C12,'[1]2E'!$B$9:$AB$36,6,FALSE)</f>
        <v>0</v>
      </c>
      <c r="J12" s="6">
        <f>VLOOKUP(C12,'[1]2E'!$B$9:$AB$36,5,FALSE)</f>
        <v>0</v>
      </c>
      <c r="K12" s="6">
        <f>VLOOKUP(C12,'[1]2E'!$B$9:$AB$36,4,FALSE)</f>
        <v>0</v>
      </c>
      <c r="L12" s="6">
        <v>3</v>
      </c>
      <c r="M12" s="1">
        <f t="shared" si="0"/>
        <v>1.0499999999999998</v>
      </c>
      <c r="N12" s="1" t="str">
        <f t="shared" si="1"/>
        <v>E</v>
      </c>
    </row>
    <row r="13" spans="1:14" x14ac:dyDescent="0.25">
      <c r="A13" s="1">
        <v>9</v>
      </c>
      <c r="B13" s="1">
        <v>20230410200150</v>
      </c>
      <c r="C13" s="1" t="s">
        <v>25</v>
      </c>
      <c r="D13" s="1">
        <v>148830</v>
      </c>
      <c r="E13" s="1" t="s">
        <v>16</v>
      </c>
      <c r="F13" s="1" t="s">
        <v>17</v>
      </c>
      <c r="G13" s="6">
        <f>VLOOKUP(C13,'[1]2E'!$B$9:$AB$36,27,FALSE)</f>
        <v>0</v>
      </c>
      <c r="H13" s="6">
        <f>VLOOKUP(C13,'[1]2E'!$B$9:$AB$36,26,FALSE)</f>
        <v>0</v>
      </c>
      <c r="I13" s="6">
        <f>VLOOKUP(C13,'[1]2E'!$B$9:$AB$36,6,FALSE)</f>
        <v>0</v>
      </c>
      <c r="J13" s="6">
        <f>VLOOKUP(C13,'[1]2E'!$B$9:$AB$36,5,FALSE)</f>
        <v>0</v>
      </c>
      <c r="K13" s="6">
        <f>VLOOKUP(C13,'[1]2E'!$B$9:$AB$36,4,FALSE)</f>
        <v>33</v>
      </c>
      <c r="L13" s="6">
        <f>VLOOKUP(C13,'[1]2E'!$B$9:$AB$36,3,FALSE)</f>
        <v>17</v>
      </c>
      <c r="M13" s="1">
        <f t="shared" si="0"/>
        <v>14.2</v>
      </c>
      <c r="N13" s="1" t="str">
        <f t="shared" si="1"/>
        <v>E</v>
      </c>
    </row>
    <row r="14" spans="1:14" x14ac:dyDescent="0.25">
      <c r="A14" s="1">
        <v>10</v>
      </c>
      <c r="B14" s="1">
        <v>20230410200151</v>
      </c>
      <c r="C14" s="1" t="s">
        <v>26</v>
      </c>
      <c r="D14" s="1">
        <v>148849</v>
      </c>
      <c r="E14" s="1" t="s">
        <v>16</v>
      </c>
      <c r="F14" s="1" t="s">
        <v>17</v>
      </c>
      <c r="G14" s="6">
        <f>VLOOKUP(C14,'[1]2E'!$B$9:$AB$36,27,FALSE)</f>
        <v>0</v>
      </c>
      <c r="H14" s="6">
        <f>VLOOKUP(C14,'[1]2E'!$B$9:$AB$36,26,FALSE)</f>
        <v>0</v>
      </c>
      <c r="I14" s="6">
        <f>VLOOKUP(C14,'[1]2E'!$B$9:$AB$36,6,FALSE)</f>
        <v>0</v>
      </c>
      <c r="J14" s="6">
        <f>VLOOKUP(C14,'[1]2E'!$B$9:$AB$36,5,FALSE)</f>
        <v>0</v>
      </c>
      <c r="K14" s="6">
        <f>VLOOKUP(C14,'[1]2E'!$B$9:$AB$36,4,FALSE)</f>
        <v>1</v>
      </c>
      <c r="L14" s="6">
        <v>3</v>
      </c>
      <c r="M14" s="1">
        <f t="shared" si="0"/>
        <v>1.2999999999999998</v>
      </c>
      <c r="N14" s="1" t="str">
        <f t="shared" si="1"/>
        <v>E</v>
      </c>
    </row>
    <row r="15" spans="1:14" x14ac:dyDescent="0.25">
      <c r="A15" s="1">
        <v>11</v>
      </c>
      <c r="B15" s="1">
        <v>20230410200152</v>
      </c>
      <c r="C15" s="1" t="s">
        <v>27</v>
      </c>
      <c r="D15" s="1">
        <v>150225</v>
      </c>
      <c r="E15" s="1" t="s">
        <v>16</v>
      </c>
      <c r="F15" s="1" t="s">
        <v>17</v>
      </c>
      <c r="G15" s="6">
        <f>VLOOKUP(C15,'[1]2E'!$B$9:$AB$36,27,FALSE)</f>
        <v>5</v>
      </c>
      <c r="H15" s="6">
        <f>VLOOKUP(C15,'[1]2E'!$B$9:$AB$36,26,FALSE)</f>
        <v>0</v>
      </c>
      <c r="I15" s="6">
        <f>VLOOKUP(C15,'[1]2E'!$B$9:$AB$36,6,FALSE)</f>
        <v>0</v>
      </c>
      <c r="J15" s="6">
        <f>VLOOKUP(C15,'[1]2E'!$B$9:$AB$36,5,FALSE)</f>
        <v>78</v>
      </c>
      <c r="K15" s="6">
        <f>VLOOKUP(C15,'[1]2E'!$B$9:$AB$36,4,FALSE)</f>
        <v>6</v>
      </c>
      <c r="L15" s="6">
        <f>VLOOKUP(C15,'[1]2E'!$B$9:$AB$36,3,FALSE)</f>
        <v>10</v>
      </c>
      <c r="M15" s="1">
        <f t="shared" si="0"/>
        <v>33.4</v>
      </c>
      <c r="N15" s="1" t="str">
        <f t="shared" si="1"/>
        <v>D</v>
      </c>
    </row>
    <row r="16" spans="1:14" x14ac:dyDescent="0.25">
      <c r="A16" s="1">
        <v>12</v>
      </c>
      <c r="B16" s="1">
        <v>20230410200153</v>
      </c>
      <c r="C16" s="1" t="s">
        <v>28</v>
      </c>
      <c r="D16" s="1">
        <v>150876</v>
      </c>
      <c r="E16" s="1" t="s">
        <v>16</v>
      </c>
      <c r="F16" s="1" t="s">
        <v>17</v>
      </c>
      <c r="G16" s="6">
        <f>VLOOKUP(C16,'[1]2E'!$B$9:$AB$36,27,FALSE)</f>
        <v>0</v>
      </c>
      <c r="H16" s="6">
        <f>VLOOKUP(C16,'[1]2E'!$B$9:$AB$36,26,FALSE)</f>
        <v>0</v>
      </c>
      <c r="I16" s="6">
        <f>VLOOKUP(C16,'[1]2E'!$B$9:$AB$36,6,FALSE)</f>
        <v>65</v>
      </c>
      <c r="J16" s="6">
        <f>VLOOKUP(C16,'[1]2E'!$B$9:$AB$36,5,FALSE)</f>
        <v>81</v>
      </c>
      <c r="K16" s="6">
        <f>VLOOKUP(C16,'[1]2E'!$B$9:$AB$36,4,FALSE)</f>
        <v>39</v>
      </c>
      <c r="L16" s="6">
        <f>VLOOKUP(C16,'[1]2E'!$B$9:$AB$36,3,FALSE)</f>
        <v>62</v>
      </c>
      <c r="M16" s="1">
        <f t="shared" si="0"/>
        <v>62.25</v>
      </c>
      <c r="N16" s="1" t="str">
        <f t="shared" si="1"/>
        <v>B-</v>
      </c>
    </row>
    <row r="17" spans="1:14" x14ac:dyDescent="0.25">
      <c r="A17" s="1">
        <v>13</v>
      </c>
      <c r="B17" s="1">
        <v>20230410200156</v>
      </c>
      <c r="C17" s="1" t="s">
        <v>29</v>
      </c>
      <c r="D17" s="1">
        <v>149130</v>
      </c>
      <c r="E17" s="1" t="s">
        <v>16</v>
      </c>
      <c r="F17" s="1" t="s">
        <v>17</v>
      </c>
      <c r="G17" s="6">
        <f>VLOOKUP(C17,'[1]2E'!$B$9:$AB$36,27,FALSE)</f>
        <v>0</v>
      </c>
      <c r="H17" s="6">
        <f>VLOOKUP(C17,'[1]2E'!$B$9:$AB$36,26,FALSE)</f>
        <v>0</v>
      </c>
      <c r="I17" s="6">
        <f>VLOOKUP(C17,'[1]2E'!$B$9:$AB$36,6,FALSE)</f>
        <v>0</v>
      </c>
      <c r="J17" s="6">
        <f>VLOOKUP(C17,'[1]2E'!$B$9:$AB$36,5,FALSE)</f>
        <v>0</v>
      </c>
      <c r="K17" s="6">
        <f>VLOOKUP(C17,'[1]2E'!$B$9:$AB$36,4,FALSE)</f>
        <v>2</v>
      </c>
      <c r="L17" s="6">
        <f>VLOOKUP(C17,'[1]2E'!$B$9:$AB$36,3,FALSE)</f>
        <v>2.5</v>
      </c>
      <c r="M17" s="1">
        <f t="shared" si="0"/>
        <v>1.375</v>
      </c>
      <c r="N17" s="1" t="str">
        <f t="shared" si="1"/>
        <v>E</v>
      </c>
    </row>
    <row r="18" spans="1:14" x14ac:dyDescent="0.25">
      <c r="A18" s="1">
        <v>14</v>
      </c>
      <c r="B18" s="1">
        <v>20230410200157</v>
      </c>
      <c r="C18" s="1" t="s">
        <v>30</v>
      </c>
      <c r="D18" s="1">
        <v>151469</v>
      </c>
      <c r="E18" s="1" t="s">
        <v>16</v>
      </c>
      <c r="F18" s="1" t="s">
        <v>17</v>
      </c>
      <c r="G18" s="6">
        <f>VLOOKUP(C18,'[1]2E'!$B$9:$AB$36,27,FALSE)</f>
        <v>0</v>
      </c>
      <c r="H18" s="6">
        <f>VLOOKUP(C18,'[1]2E'!$B$9:$AB$36,26,FALSE)</f>
        <v>0</v>
      </c>
      <c r="I18" s="6">
        <f>VLOOKUP(C18,'[1]2E'!$B$9:$AB$36,6,FALSE)</f>
        <v>0</v>
      </c>
      <c r="J18" s="6">
        <f>VLOOKUP(C18,'[1]2E'!$B$9:$AB$36,5,FALSE)</f>
        <v>0</v>
      </c>
      <c r="K18" s="6">
        <f>VLOOKUP(C18,'[1]2E'!$B$9:$AB$36,4,FALSE)</f>
        <v>0</v>
      </c>
      <c r="L18" s="6">
        <v>3</v>
      </c>
      <c r="M18" s="1">
        <f t="shared" si="0"/>
        <v>1.0499999999999998</v>
      </c>
      <c r="N18" s="1" t="str">
        <f t="shared" si="1"/>
        <v>E</v>
      </c>
    </row>
    <row r="19" spans="1:14" x14ac:dyDescent="0.25">
      <c r="A19" s="1">
        <v>15</v>
      </c>
      <c r="B19" s="1">
        <v>20230410200158</v>
      </c>
      <c r="C19" s="1" t="s">
        <v>31</v>
      </c>
      <c r="D19" s="1">
        <v>150341</v>
      </c>
      <c r="E19" s="1" t="s">
        <v>16</v>
      </c>
      <c r="F19" s="1" t="s">
        <v>17</v>
      </c>
      <c r="G19" s="6">
        <f>VLOOKUP(C19,'[1]2E'!$B$9:$AB$36,27,FALSE)</f>
        <v>0</v>
      </c>
      <c r="H19" s="6">
        <f>VLOOKUP(C19,'[1]2E'!$B$9:$AB$36,26,FALSE)</f>
        <v>0</v>
      </c>
      <c r="I19" s="6">
        <f>VLOOKUP(C19,'[1]2E'!$B$9:$AB$36,6,FALSE)</f>
        <v>0</v>
      </c>
      <c r="J19" s="6">
        <f>VLOOKUP(C19,'[1]2E'!$B$9:$AB$36,5,FALSE)</f>
        <v>0</v>
      </c>
      <c r="K19" s="6">
        <f>VLOOKUP(C19,'[1]2E'!$B$9:$AB$36,4,FALSE)</f>
        <v>0</v>
      </c>
      <c r="L19" s="6">
        <v>3</v>
      </c>
      <c r="M19" s="1">
        <f t="shared" si="0"/>
        <v>1.0499999999999998</v>
      </c>
      <c r="N19" s="1" t="str">
        <f t="shared" si="1"/>
        <v>E</v>
      </c>
    </row>
    <row r="20" spans="1:14" x14ac:dyDescent="0.25">
      <c r="A20" s="1">
        <v>16</v>
      </c>
      <c r="B20" s="1">
        <v>20230410200160</v>
      </c>
      <c r="C20" s="1" t="s">
        <v>32</v>
      </c>
      <c r="D20" s="1">
        <v>151112</v>
      </c>
      <c r="E20" s="1" t="s">
        <v>16</v>
      </c>
      <c r="F20" s="1" t="s">
        <v>17</v>
      </c>
      <c r="G20" s="6">
        <f>VLOOKUP(C20,'[1]2E'!$B$9:$AB$36,27,FALSE)</f>
        <v>5</v>
      </c>
      <c r="H20" s="6">
        <f>VLOOKUP(C20,'[1]2E'!$B$9:$AB$36,26,FALSE)</f>
        <v>0</v>
      </c>
      <c r="I20" s="6">
        <f>VLOOKUP(C20,'[1]2E'!$B$9:$AB$36,6,FALSE)</f>
        <v>0</v>
      </c>
      <c r="J20" s="6">
        <f>VLOOKUP(C20,'[1]2E'!$B$9:$AB$36,5,FALSE)</f>
        <v>0</v>
      </c>
      <c r="K20" s="6">
        <f>VLOOKUP(C20,'[1]2E'!$B$9:$AB$36,4,FALSE)</f>
        <v>7</v>
      </c>
      <c r="L20" s="6">
        <f>VLOOKUP(C20,'[1]2E'!$B$9:$AB$36,3,FALSE)</f>
        <v>21.5</v>
      </c>
      <c r="M20" s="1">
        <f t="shared" si="0"/>
        <v>14.274999999999999</v>
      </c>
      <c r="N20" s="1" t="str">
        <f t="shared" si="1"/>
        <v>E</v>
      </c>
    </row>
    <row r="21" spans="1:14" x14ac:dyDescent="0.25">
      <c r="A21" s="1">
        <v>17</v>
      </c>
      <c r="B21" s="1">
        <v>20230410200161</v>
      </c>
      <c r="C21" s="1" t="s">
        <v>33</v>
      </c>
      <c r="D21" s="1">
        <v>151082</v>
      </c>
      <c r="E21" s="1" t="s">
        <v>16</v>
      </c>
      <c r="F21" s="1" t="s">
        <v>17</v>
      </c>
      <c r="G21" s="6">
        <f>VLOOKUP(C21,'[1]2E'!$B$9:$AB$36,27,FALSE)</f>
        <v>0</v>
      </c>
      <c r="H21" s="6">
        <f>VLOOKUP(C21,'[1]2E'!$B$9:$AB$36,26,FALSE)</f>
        <v>0</v>
      </c>
      <c r="I21" s="6">
        <f>VLOOKUP(C21,'[1]2E'!$B$9:$AB$36,6,FALSE)</f>
        <v>0</v>
      </c>
      <c r="J21" s="6">
        <f>VLOOKUP(C21,'[1]2E'!$B$9:$AB$36,5,FALSE)</f>
        <v>58</v>
      </c>
      <c r="K21" s="6">
        <f>VLOOKUP(C21,'[1]2E'!$B$9:$AB$36,4,FALSE)</f>
        <v>1</v>
      </c>
      <c r="L21" s="6">
        <f>VLOOKUP(C21,'[1]2E'!$B$9:$AB$36,3,FALSE)</f>
        <v>2.5</v>
      </c>
      <c r="M21" s="1">
        <f t="shared" si="0"/>
        <v>18.524999999999999</v>
      </c>
      <c r="N21" s="1" t="str">
        <f t="shared" si="1"/>
        <v>E</v>
      </c>
    </row>
    <row r="22" spans="1:14" x14ac:dyDescent="0.25">
      <c r="A22" s="1">
        <v>18</v>
      </c>
      <c r="B22" s="1">
        <v>20230410200162</v>
      </c>
      <c r="C22" s="1" t="s">
        <v>34</v>
      </c>
      <c r="D22" s="1">
        <v>148572</v>
      </c>
      <c r="E22" s="1" t="s">
        <v>16</v>
      </c>
      <c r="F22" s="1" t="s">
        <v>17</v>
      </c>
      <c r="G22" s="6">
        <f>VLOOKUP(C22,'[1]2E'!$B$9:$AB$36,27,FALSE)</f>
        <v>5</v>
      </c>
      <c r="H22" s="6">
        <f>VLOOKUP(C22,'[1]2E'!$B$9:$AB$36,26,FALSE)</f>
        <v>0</v>
      </c>
      <c r="I22" s="6">
        <f>VLOOKUP(C22,'[1]2E'!$B$9:$AB$36,6,FALSE)</f>
        <v>0</v>
      </c>
      <c r="J22" s="6">
        <f>VLOOKUP(C22,'[1]2E'!$B$9:$AB$36,5,FALSE)</f>
        <v>0</v>
      </c>
      <c r="K22" s="6">
        <f>VLOOKUP(C22,'[1]2E'!$B$9:$AB$36,4,FALSE)</f>
        <v>1</v>
      </c>
      <c r="L22" s="6">
        <f>VLOOKUP(C22,'[1]2E'!$B$9:$AB$36,3,FALSE)</f>
        <v>10</v>
      </c>
      <c r="M22" s="1">
        <f t="shared" si="0"/>
        <v>8.75</v>
      </c>
      <c r="N22" s="1" t="str">
        <f t="shared" si="1"/>
        <v>E</v>
      </c>
    </row>
    <row r="23" spans="1:14" x14ac:dyDescent="0.25">
      <c r="A23" s="1">
        <v>19</v>
      </c>
      <c r="B23" s="1">
        <v>20230410200163</v>
      </c>
      <c r="C23" s="1" t="s">
        <v>35</v>
      </c>
      <c r="D23" s="1">
        <v>148575</v>
      </c>
      <c r="E23" s="1" t="s">
        <v>16</v>
      </c>
      <c r="F23" s="1" t="s">
        <v>17</v>
      </c>
      <c r="G23" s="6">
        <f>VLOOKUP(C23,'[1]2E'!$B$9:$AB$36,27,FALSE)</f>
        <v>5</v>
      </c>
      <c r="H23" s="6">
        <f>VLOOKUP(C23,'[1]2E'!$B$9:$AB$36,26,FALSE)</f>
        <v>15</v>
      </c>
      <c r="I23" s="6">
        <f>VLOOKUP(C23,'[1]2E'!$B$9:$AB$36,6,FALSE)</f>
        <v>65</v>
      </c>
      <c r="J23" s="6">
        <f>VLOOKUP(C23,'[1]2E'!$B$9:$AB$36,5,FALSE)</f>
        <v>77</v>
      </c>
      <c r="K23" s="6">
        <f>VLOOKUP(C23,'[1]2E'!$B$9:$AB$36,4,FALSE)</f>
        <v>10</v>
      </c>
      <c r="L23" s="6">
        <f>VLOOKUP(C23,'[1]2E'!$B$9:$AB$36,3,FALSE)</f>
        <v>8</v>
      </c>
      <c r="M23" s="1">
        <f t="shared" si="0"/>
        <v>54.899999999999991</v>
      </c>
      <c r="N23" s="1" t="str">
        <f t="shared" si="1"/>
        <v>C</v>
      </c>
    </row>
    <row r="24" spans="1:14" x14ac:dyDescent="0.25">
      <c r="A24" s="1">
        <v>20</v>
      </c>
      <c r="B24" s="1">
        <v>20230410200165</v>
      </c>
      <c r="C24" s="1" t="s">
        <v>36</v>
      </c>
      <c r="D24" s="1">
        <v>148909</v>
      </c>
      <c r="E24" s="1" t="s">
        <v>16</v>
      </c>
      <c r="F24" s="1" t="s">
        <v>17</v>
      </c>
      <c r="G24" s="6">
        <f>VLOOKUP(C24,'[1]2E'!$B$9:$AB$36,27,FALSE)</f>
        <v>5</v>
      </c>
      <c r="H24" s="6">
        <f>VLOOKUP(C24,'[1]2E'!$B$9:$AB$36,26,FALSE)</f>
        <v>0</v>
      </c>
      <c r="I24" s="6">
        <f>VLOOKUP(C24,'[1]2E'!$B$9:$AB$36,6,FALSE)</f>
        <v>65</v>
      </c>
      <c r="J24" s="6">
        <f>VLOOKUP(C24,'[1]2E'!$B$9:$AB$36,5,FALSE)</f>
        <v>84</v>
      </c>
      <c r="K24" s="6">
        <f>VLOOKUP(C24,'[1]2E'!$B$9:$AB$36,4,FALSE)</f>
        <v>64.5</v>
      </c>
      <c r="L24" s="6">
        <f>VLOOKUP(C24,'[1]2E'!$B$9:$AB$36,3,FALSE)</f>
        <v>54</v>
      </c>
      <c r="M24" s="1">
        <f t="shared" si="0"/>
        <v>71.724999999999994</v>
      </c>
      <c r="N24" s="1" t="str">
        <f t="shared" si="1"/>
        <v>B+</v>
      </c>
    </row>
    <row r="25" spans="1:14" x14ac:dyDescent="0.25">
      <c r="A25" s="1">
        <v>21</v>
      </c>
      <c r="B25" s="1">
        <v>20230410200168</v>
      </c>
      <c r="C25" s="1" t="s">
        <v>37</v>
      </c>
      <c r="D25" s="1">
        <v>149580</v>
      </c>
      <c r="E25" s="1" t="s">
        <v>16</v>
      </c>
      <c r="F25" s="1" t="s">
        <v>17</v>
      </c>
      <c r="G25" s="6">
        <f>VLOOKUP(C25,'[1]2E'!$B$9:$AB$36,27,FALSE)</f>
        <v>0</v>
      </c>
      <c r="H25" s="6">
        <f>VLOOKUP(C25,'[1]2E'!$B$9:$AB$36,26,FALSE)</f>
        <v>0</v>
      </c>
      <c r="I25" s="6">
        <f>VLOOKUP(C25,'[1]2E'!$B$9:$AB$36,6,FALSE)</f>
        <v>0</v>
      </c>
      <c r="J25" s="6">
        <f>VLOOKUP(C25,'[1]2E'!$B$9:$AB$36,5,FALSE)</f>
        <v>50</v>
      </c>
      <c r="K25" s="6">
        <f>VLOOKUP(C25,'[1]2E'!$B$9:$AB$36,4,FALSE)</f>
        <v>26</v>
      </c>
      <c r="L25" s="6">
        <f>VLOOKUP(C25,'[1]2E'!$B$9:$AB$36,3,FALSE)</f>
        <v>29.5</v>
      </c>
      <c r="M25" s="1">
        <f t="shared" si="0"/>
        <v>31.824999999999999</v>
      </c>
      <c r="N25" s="1" t="str">
        <f t="shared" si="1"/>
        <v>D</v>
      </c>
    </row>
    <row r="26" spans="1:14" x14ac:dyDescent="0.25">
      <c r="A26" s="1">
        <v>22</v>
      </c>
      <c r="B26" s="1">
        <v>20230410200169</v>
      </c>
      <c r="C26" s="1" t="s">
        <v>38</v>
      </c>
      <c r="D26" s="1">
        <v>148521</v>
      </c>
      <c r="E26" s="1" t="s">
        <v>16</v>
      </c>
      <c r="F26" s="1" t="s">
        <v>17</v>
      </c>
      <c r="G26" s="6">
        <f>VLOOKUP(C26,'[1]2E'!$B$9:$AB$36,27,FALSE)</f>
        <v>5</v>
      </c>
      <c r="H26" s="6">
        <f>VLOOKUP(C26,'[1]2E'!$B$9:$AB$36,26,FALSE)</f>
        <v>0</v>
      </c>
      <c r="I26" s="6">
        <f>VLOOKUP(C26,'[1]2E'!$B$9:$AB$36,6,FALSE)</f>
        <v>65</v>
      </c>
      <c r="J26" s="6">
        <f>VLOOKUP(C26,'[1]2E'!$B$9:$AB$36,5,FALSE)</f>
        <v>75</v>
      </c>
      <c r="K26" s="6">
        <f>VLOOKUP(C26,'[1]2E'!$B$9:$AB$36,4,FALSE)</f>
        <v>34</v>
      </c>
      <c r="L26" s="6">
        <f>VLOOKUP(C26,'[1]2E'!$B$9:$AB$36,3,FALSE)</f>
        <v>22.5</v>
      </c>
      <c r="M26" s="1">
        <f t="shared" si="0"/>
        <v>50.375</v>
      </c>
      <c r="N26" s="1" t="str">
        <f t="shared" si="1"/>
        <v>C</v>
      </c>
    </row>
    <row r="27" spans="1:14" x14ac:dyDescent="0.25">
      <c r="A27" s="1">
        <v>23</v>
      </c>
      <c r="B27" s="1">
        <v>20230410200170</v>
      </c>
      <c r="C27" s="1" t="s">
        <v>39</v>
      </c>
      <c r="D27" s="1">
        <v>148551</v>
      </c>
      <c r="E27" s="1" t="s">
        <v>16</v>
      </c>
      <c r="F27" s="1" t="s">
        <v>17</v>
      </c>
      <c r="G27" s="6">
        <f>VLOOKUP(C27,'[1]2E'!$B$9:$AB$36,27,FALSE)</f>
        <v>5</v>
      </c>
      <c r="H27" s="6">
        <f>VLOOKUP(C27,'[1]2E'!$B$9:$AB$36,26,FALSE)</f>
        <v>0</v>
      </c>
      <c r="I27" s="6">
        <f>VLOOKUP(C27,'[1]2E'!$B$9:$AB$36,6,FALSE)</f>
        <v>0</v>
      </c>
      <c r="J27" s="6">
        <f>VLOOKUP(C27,'[1]2E'!$B$9:$AB$36,5,FALSE)</f>
        <v>60</v>
      </c>
      <c r="K27" s="6">
        <f>VLOOKUP(C27,'[1]2E'!$B$9:$AB$36,4,FALSE)</f>
        <v>4</v>
      </c>
      <c r="L27" s="6">
        <f>VLOOKUP(C27,'[1]2E'!$B$9:$AB$36,3,FALSE)</f>
        <v>26</v>
      </c>
      <c r="M27" s="1">
        <f t="shared" si="0"/>
        <v>33.1</v>
      </c>
      <c r="N27" s="1" t="str">
        <f t="shared" si="1"/>
        <v>D</v>
      </c>
    </row>
    <row r="28" spans="1:14" x14ac:dyDescent="0.25">
      <c r="A28" s="1">
        <v>24</v>
      </c>
      <c r="B28" s="1">
        <v>20230410200171</v>
      </c>
      <c r="C28" s="1" t="s">
        <v>40</v>
      </c>
      <c r="D28" s="1">
        <v>150767</v>
      </c>
      <c r="E28" s="1" t="s">
        <v>16</v>
      </c>
      <c r="F28" s="1" t="s">
        <v>17</v>
      </c>
      <c r="G28" s="6">
        <f>VLOOKUP(C28,'[1]2E'!$B$9:$AB$36,27,FALSE)</f>
        <v>5</v>
      </c>
      <c r="H28" s="6">
        <f>VLOOKUP(C28,'[1]2E'!$B$9:$AB$36,26,FALSE)</f>
        <v>0</v>
      </c>
      <c r="I28" s="6">
        <f>VLOOKUP(C28,'[1]2E'!$B$9:$AB$36,6,FALSE)</f>
        <v>0</v>
      </c>
      <c r="J28" s="6">
        <f>VLOOKUP(C28,'[1]2E'!$B$9:$AB$36,5,FALSE)</f>
        <v>58</v>
      </c>
      <c r="K28" s="6">
        <f>VLOOKUP(C28,'[1]2E'!$B$9:$AB$36,4,FALSE)</f>
        <v>0</v>
      </c>
      <c r="L28" s="6">
        <f>VLOOKUP(C28,'[1]2E'!$B$9:$AB$36,3,FALSE)</f>
        <v>49</v>
      </c>
      <c r="M28" s="1">
        <f t="shared" si="0"/>
        <v>39.549999999999997</v>
      </c>
      <c r="N28" s="1" t="str">
        <f t="shared" si="1"/>
        <v>D</v>
      </c>
    </row>
    <row r="29" spans="1:14" x14ac:dyDescent="0.25">
      <c r="A29" s="1">
        <v>25</v>
      </c>
      <c r="B29" s="1">
        <v>20230410200173</v>
      </c>
      <c r="C29" s="1" t="s">
        <v>41</v>
      </c>
      <c r="D29" s="1">
        <v>148696</v>
      </c>
      <c r="E29" s="1" t="s">
        <v>16</v>
      </c>
      <c r="F29" s="1" t="s">
        <v>17</v>
      </c>
      <c r="G29" s="6">
        <f>VLOOKUP(C29,'[1]2E'!$B$9:$AB$36,27,FALSE)</f>
        <v>5</v>
      </c>
      <c r="H29" s="6">
        <f>VLOOKUP(C29,'[1]2E'!$B$9:$AB$36,26,FALSE)</f>
        <v>0</v>
      </c>
      <c r="I29" s="6">
        <f>VLOOKUP(C29,'[1]2E'!$B$9:$AB$36,6,FALSE)</f>
        <v>65</v>
      </c>
      <c r="J29" s="6">
        <f>VLOOKUP(C29,'[1]2E'!$B$9:$AB$36,5,FALSE)</f>
        <v>84</v>
      </c>
      <c r="K29" s="6">
        <f>VLOOKUP(C29,'[1]2E'!$B$9:$AB$36,4,FALSE)</f>
        <v>5</v>
      </c>
      <c r="L29" s="6">
        <f>VLOOKUP(C29,'[1]2E'!$B$9:$AB$36,3,FALSE)</f>
        <v>47</v>
      </c>
      <c r="M29" s="1">
        <f t="shared" si="0"/>
        <v>54.400000000000006</v>
      </c>
      <c r="N29" s="1" t="str">
        <f t="shared" si="1"/>
        <v>C</v>
      </c>
    </row>
    <row r="30" spans="1:14" x14ac:dyDescent="0.25">
      <c r="A30" s="1">
        <v>26</v>
      </c>
      <c r="B30" s="1">
        <v>20230410200174</v>
      </c>
      <c r="C30" s="1" t="s">
        <v>42</v>
      </c>
      <c r="D30" s="1">
        <v>148711</v>
      </c>
      <c r="E30" s="1" t="s">
        <v>16</v>
      </c>
      <c r="F30" s="1" t="s">
        <v>17</v>
      </c>
      <c r="G30" s="6">
        <f>VLOOKUP(C30,'[1]2E'!$B$9:$AB$36,27,FALSE)</f>
        <v>0</v>
      </c>
      <c r="H30" s="6">
        <f>VLOOKUP(C30,'[1]2E'!$B$9:$AB$36,26,FALSE)</f>
        <v>0</v>
      </c>
      <c r="I30" s="6">
        <f>VLOOKUP(C30,'[1]2E'!$B$9:$AB$36,6,FALSE)</f>
        <v>65</v>
      </c>
      <c r="J30" s="6">
        <f>VLOOKUP(C30,'[1]2E'!$B$9:$AB$36,5,FALSE)</f>
        <v>84</v>
      </c>
      <c r="K30" s="6">
        <f>VLOOKUP(C30,'[1]2E'!$B$9:$AB$36,4,FALSE)</f>
        <v>0</v>
      </c>
      <c r="L30" s="6">
        <f>VLOOKUP(C30,'[1]2E'!$B$9:$AB$36,3,FALSE)</f>
        <v>45.5</v>
      </c>
      <c r="M30" s="1">
        <f t="shared" si="0"/>
        <v>47.625</v>
      </c>
      <c r="N30" s="1" t="str">
        <f t="shared" si="1"/>
        <v>D</v>
      </c>
    </row>
    <row r="31" spans="1:14" x14ac:dyDescent="0.25">
      <c r="A31" s="1">
        <v>27</v>
      </c>
      <c r="B31" s="1">
        <v>20230410200175</v>
      </c>
      <c r="C31" s="1" t="s">
        <v>43</v>
      </c>
      <c r="D31" s="1">
        <v>151095</v>
      </c>
      <c r="E31" s="1" t="s">
        <v>16</v>
      </c>
      <c r="F31" s="1" t="s">
        <v>17</v>
      </c>
      <c r="G31" s="6">
        <f>VLOOKUP(C31,'[1]2E'!$B$9:$AB$36,27,FALSE)</f>
        <v>0</v>
      </c>
      <c r="H31" s="6">
        <f>VLOOKUP(C31,'[1]2E'!$B$9:$AB$36,26,FALSE)</f>
        <v>0</v>
      </c>
      <c r="I31" s="6">
        <f>VLOOKUP(C31,'[1]2E'!$B$9:$AB$36,6,FALSE)</f>
        <v>0</v>
      </c>
      <c r="J31" s="6">
        <f>VLOOKUP(C31,'[1]2E'!$B$9:$AB$36,5,FALSE)</f>
        <v>0</v>
      </c>
      <c r="K31" s="6">
        <f>VLOOKUP(C31,'[1]2E'!$B$9:$AB$36,4,FALSE)</f>
        <v>3</v>
      </c>
      <c r="L31" s="6">
        <f>VLOOKUP(C31,'[1]2E'!$B$9:$AB$36,3,FALSE)</f>
        <v>9.5</v>
      </c>
      <c r="M31" s="1">
        <f t="shared" si="0"/>
        <v>4.0749999999999993</v>
      </c>
      <c r="N3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destiarultimaswari@gmail.com</cp:lastModifiedBy>
  <dcterms:created xsi:type="dcterms:W3CDTF">2024-07-01T02:18:33Z</dcterms:created>
  <dcterms:modified xsi:type="dcterms:W3CDTF">2024-07-03T07:15:51Z</dcterms:modified>
  <cp:category>nilai</cp:category>
</cp:coreProperties>
</file>