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NILAI AKHIR GENAP 2023-2024\"/>
    </mc:Choice>
  </mc:AlternateContent>
  <xr:revisionPtr revIDLastSave="0" documentId="13_ncr:1_{5B852274-65B5-4E21-B97A-D69C9615108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aftar-Nilai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G6" i="1" l="1"/>
  <c r="H6" i="1"/>
  <c r="I6" i="1"/>
  <c r="J6" i="1"/>
  <c r="K6" i="1"/>
  <c r="L6" i="1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K9" i="1"/>
  <c r="G10" i="1"/>
  <c r="H10" i="1"/>
  <c r="I10" i="1"/>
  <c r="K10" i="1"/>
  <c r="L10" i="1"/>
  <c r="G11" i="1"/>
  <c r="H11" i="1"/>
  <c r="I11" i="1"/>
  <c r="K11" i="1"/>
  <c r="L11" i="1"/>
  <c r="G12" i="1"/>
  <c r="H12" i="1"/>
  <c r="I12" i="1"/>
  <c r="K12" i="1"/>
  <c r="L12" i="1"/>
  <c r="G13" i="1"/>
  <c r="H13" i="1"/>
  <c r="I13" i="1"/>
  <c r="K13" i="1"/>
  <c r="L13" i="1"/>
  <c r="G14" i="1"/>
  <c r="H14" i="1"/>
  <c r="I14" i="1"/>
  <c r="K14" i="1"/>
  <c r="L14" i="1"/>
  <c r="G15" i="1"/>
  <c r="H15" i="1"/>
  <c r="I15" i="1"/>
  <c r="K15" i="1"/>
  <c r="L15" i="1"/>
  <c r="G16" i="1"/>
  <c r="H16" i="1"/>
  <c r="I16" i="1"/>
  <c r="K16" i="1"/>
  <c r="L16" i="1"/>
  <c r="G17" i="1"/>
  <c r="H17" i="1"/>
  <c r="I17" i="1"/>
  <c r="K17" i="1"/>
  <c r="L17" i="1"/>
  <c r="G18" i="1"/>
  <c r="H18" i="1"/>
  <c r="I18" i="1"/>
  <c r="K18" i="1"/>
  <c r="L18" i="1"/>
  <c r="G19" i="1"/>
  <c r="H19" i="1"/>
  <c r="I19" i="1"/>
  <c r="K19" i="1"/>
  <c r="L19" i="1"/>
  <c r="G20" i="1"/>
  <c r="H20" i="1"/>
  <c r="I20" i="1"/>
  <c r="K20" i="1"/>
  <c r="L20" i="1"/>
  <c r="G21" i="1"/>
  <c r="H21" i="1"/>
  <c r="I21" i="1"/>
  <c r="K21" i="1"/>
  <c r="L21" i="1"/>
  <c r="G22" i="1"/>
  <c r="H22" i="1"/>
  <c r="I22" i="1"/>
  <c r="K22" i="1"/>
  <c r="L22" i="1"/>
  <c r="G23" i="1"/>
  <c r="H23" i="1"/>
  <c r="I23" i="1"/>
  <c r="K23" i="1"/>
  <c r="L23" i="1"/>
  <c r="G24" i="1"/>
  <c r="H24" i="1"/>
  <c r="I24" i="1"/>
  <c r="K24" i="1"/>
  <c r="L24" i="1"/>
  <c r="G25" i="1"/>
  <c r="H25" i="1"/>
  <c r="I25" i="1"/>
  <c r="K25" i="1"/>
  <c r="L25" i="1"/>
  <c r="G26" i="1"/>
  <c r="H26" i="1"/>
  <c r="I26" i="1"/>
  <c r="K26" i="1"/>
  <c r="L26" i="1"/>
  <c r="G27" i="1"/>
  <c r="H27" i="1"/>
  <c r="I27" i="1"/>
  <c r="K27" i="1"/>
  <c r="L27" i="1"/>
  <c r="G28" i="1"/>
  <c r="H28" i="1"/>
  <c r="I28" i="1"/>
  <c r="K28" i="1"/>
  <c r="L28" i="1"/>
  <c r="G29" i="1"/>
  <c r="H29" i="1"/>
  <c r="I29" i="1"/>
  <c r="K29" i="1"/>
  <c r="L29" i="1"/>
  <c r="G30" i="1"/>
  <c r="H30" i="1"/>
  <c r="I30" i="1"/>
  <c r="K30" i="1"/>
  <c r="L30" i="1"/>
  <c r="G31" i="1"/>
  <c r="H31" i="1"/>
  <c r="I31" i="1"/>
  <c r="K31" i="1"/>
  <c r="L31" i="1"/>
  <c r="G32" i="1"/>
  <c r="H32" i="1"/>
  <c r="I32" i="1"/>
  <c r="K32" i="1"/>
  <c r="L32" i="1"/>
  <c r="G33" i="1"/>
  <c r="H33" i="1"/>
  <c r="I33" i="1"/>
  <c r="K33" i="1"/>
  <c r="L33" i="1"/>
  <c r="G34" i="1"/>
  <c r="H34" i="1"/>
  <c r="I34" i="1"/>
  <c r="K34" i="1"/>
  <c r="L34" i="1"/>
  <c r="G35" i="1"/>
  <c r="H35" i="1"/>
  <c r="I35" i="1"/>
  <c r="K35" i="1"/>
  <c r="L35" i="1"/>
  <c r="G36" i="1"/>
  <c r="H36" i="1"/>
  <c r="I36" i="1"/>
  <c r="K36" i="1"/>
  <c r="L36" i="1"/>
  <c r="G37" i="1"/>
  <c r="H37" i="1"/>
  <c r="I37" i="1"/>
  <c r="K37" i="1"/>
  <c r="L37" i="1"/>
  <c r="G38" i="1"/>
  <c r="H38" i="1"/>
  <c r="I38" i="1"/>
  <c r="K38" i="1"/>
  <c r="L38" i="1"/>
  <c r="L5" i="1"/>
  <c r="K5" i="1"/>
  <c r="J5" i="1"/>
  <c r="I5" i="1"/>
  <c r="H5" i="1"/>
  <c r="G5" i="1"/>
  <c r="M4" i="1"/>
  <c r="M8" i="1" l="1"/>
  <c r="N8" i="1" s="1"/>
  <c r="M6" i="1"/>
  <c r="N6" i="1" s="1"/>
  <c r="M7" i="1"/>
  <c r="N7" i="1" s="1"/>
  <c r="M5" i="1"/>
  <c r="N5" i="1" s="1"/>
  <c r="J27" i="1" l="1"/>
  <c r="M27" i="1" s="1"/>
  <c r="N27" i="1" s="1"/>
  <c r="J9" i="1"/>
  <c r="M9" i="1" s="1"/>
  <c r="N9" i="1" s="1"/>
  <c r="J36" i="1"/>
  <c r="M36" i="1" s="1"/>
  <c r="N36" i="1" s="1"/>
  <c r="J19" i="1"/>
  <c r="M19" i="1" s="1"/>
  <c r="N19" i="1" s="1"/>
  <c r="J37" i="1"/>
  <c r="M37" i="1" s="1"/>
  <c r="N37" i="1" s="1"/>
  <c r="J20" i="1"/>
  <c r="M20" i="1" s="1"/>
  <c r="N20" i="1" s="1"/>
  <c r="J28" i="1"/>
  <c r="M28" i="1" s="1"/>
  <c r="N28" i="1" s="1"/>
  <c r="J21" i="1"/>
  <c r="M21" i="1" s="1"/>
  <c r="N21" i="1" s="1"/>
  <c r="J29" i="1"/>
  <c r="M29" i="1" s="1"/>
  <c r="N29" i="1" s="1"/>
  <c r="J22" i="1"/>
  <c r="M22" i="1" s="1"/>
  <c r="N22" i="1" s="1"/>
  <c r="J30" i="1"/>
  <c r="M30" i="1" s="1"/>
  <c r="N30" i="1" s="1"/>
  <c r="J35" i="1"/>
  <c r="M35" i="1" s="1"/>
  <c r="N35" i="1" s="1"/>
  <c r="J23" i="1"/>
  <c r="M23" i="1" s="1"/>
  <c r="N23" i="1" s="1"/>
  <c r="J31" i="1"/>
  <c r="M31" i="1" s="1"/>
  <c r="N31" i="1" s="1"/>
  <c r="J33" i="1"/>
  <c r="M33" i="1" s="1"/>
  <c r="N33" i="1" s="1"/>
  <c r="J32" i="1"/>
  <c r="M32" i="1" s="1"/>
  <c r="N32" i="1" s="1"/>
  <c r="J13" i="1"/>
  <c r="M13" i="1" s="1"/>
  <c r="N13" i="1" s="1"/>
  <c r="J25" i="1"/>
  <c r="M25" i="1" s="1"/>
  <c r="N25" i="1" s="1"/>
  <c r="J38" i="1"/>
  <c r="M38" i="1" s="1"/>
  <c r="N38" i="1" s="1"/>
  <c r="J34" i="1"/>
  <c r="M34" i="1" s="1"/>
  <c r="N34" i="1" s="1"/>
  <c r="J24" i="1"/>
  <c r="M24" i="1" s="1"/>
  <c r="N24" i="1" s="1"/>
  <c r="J26" i="1"/>
  <c r="M26" i="1" s="1"/>
  <c r="N26" i="1" s="1"/>
  <c r="J12" i="1" l="1"/>
  <c r="M12" i="1" s="1"/>
  <c r="N12" i="1" s="1"/>
  <c r="J15" i="1"/>
  <c r="M15" i="1" s="1"/>
  <c r="N15" i="1" s="1"/>
  <c r="J18" i="1"/>
  <c r="M18" i="1" s="1"/>
  <c r="N18" i="1" s="1"/>
  <c r="J16" i="1"/>
  <c r="M16" i="1" s="1"/>
  <c r="N16" i="1" s="1"/>
  <c r="J11" i="1"/>
  <c r="M11" i="1" s="1"/>
  <c r="N11" i="1" s="1"/>
  <c r="J14" i="1"/>
  <c r="M14" i="1" s="1"/>
  <c r="N14" i="1" s="1"/>
  <c r="J10" i="1"/>
  <c r="M10" i="1" s="1"/>
  <c r="N10" i="1" s="1"/>
  <c r="J17" i="1"/>
  <c r="M17" i="1" s="1"/>
  <c r="N17" i="1" s="1"/>
</calcChain>
</file>

<file path=xl/sharedStrings.xml><?xml version="1.0" encoding="utf-8"?>
<sst xmlns="http://schemas.openxmlformats.org/spreadsheetml/2006/main" count="151" uniqueCount="85">
  <si>
    <t>Daftar Nilai PONDASI DALAM (D1B2A41B)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</si>
  <si>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</si>
  <si>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</si>
  <si>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</si>
  <si>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</si>
  <si>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</si>
  <si>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</si>
  <si>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</si>
  <si>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</si>
  <si>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</si>
  <si>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</si>
  <si>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</si>
  <si>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</si>
  <si>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</si>
  <si>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</si>
  <si>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2020D1B154</t>
  </si>
  <si>
    <t>YOHANIS DALLO</t>
  </si>
  <si>
    <t>D1B2A41B</t>
  </si>
  <si>
    <t>PONDASI DALAM</t>
  </si>
  <si>
    <t>2020D1B157</t>
  </si>
  <si>
    <t>YUNITA</t>
  </si>
  <si>
    <t>2020D1B160</t>
  </si>
  <si>
    <t>ZULKARNAEN</t>
  </si>
  <si>
    <t>2020D1B161</t>
  </si>
  <si>
    <t>AJIB GUNADI</t>
  </si>
  <si>
    <t>2020D1B169</t>
  </si>
  <si>
    <t>GATOT HERU FITOYO</t>
  </si>
  <si>
    <t>2021D1B141</t>
  </si>
  <si>
    <t>PARAS SEPTIYANI PUTRI</t>
  </si>
  <si>
    <t>2021D1B142</t>
  </si>
  <si>
    <t>PUTRI NABILA</t>
  </si>
  <si>
    <t>2021D1B143</t>
  </si>
  <si>
    <t>RADIMAN</t>
  </si>
  <si>
    <t>2021D1B144</t>
  </si>
  <si>
    <t>RATIH SUSANTI</t>
  </si>
  <si>
    <t>2021D1B145</t>
  </si>
  <si>
    <t>RETNO DAMAYANTI ZUHRI</t>
  </si>
  <si>
    <t>2021D1B146</t>
  </si>
  <si>
    <t>RINGKA NINIS AMANDARI</t>
  </si>
  <si>
    <t>2021D1B147</t>
  </si>
  <si>
    <t>RIO AZWARDI</t>
  </si>
  <si>
    <t>2021D1B148</t>
  </si>
  <si>
    <t>RIRIN DWIARIANTI</t>
  </si>
  <si>
    <t>2021D1B149</t>
  </si>
  <si>
    <t>RIZWAN AZIES SETYAWAN</t>
  </si>
  <si>
    <t>2021D1B150</t>
  </si>
  <si>
    <t>ROISAN</t>
  </si>
  <si>
    <t>2021D1B151</t>
  </si>
  <si>
    <t>ROSDIANA</t>
  </si>
  <si>
    <t>2021D1B152</t>
  </si>
  <si>
    <t>ROY TANZANI</t>
  </si>
  <si>
    <t>2021D1B153</t>
  </si>
  <si>
    <t>SAGAP SAUFI ALYDRUS</t>
  </si>
  <si>
    <t>2021D1B156</t>
  </si>
  <si>
    <t>SERDIAN ESKA CAHYA</t>
  </si>
  <si>
    <t>2021D1B158</t>
  </si>
  <si>
    <t>SISWAHYUNING RAUDHOTUL ILMI</t>
  </si>
  <si>
    <t>2021D1B159</t>
  </si>
  <si>
    <t>SONARTI</t>
  </si>
  <si>
    <t>2021D1B160</t>
  </si>
  <si>
    <t>SULTAN DUWANA HUJRI SANI</t>
  </si>
  <si>
    <t>2021D1B161</t>
  </si>
  <si>
    <t>SUMARNI</t>
  </si>
  <si>
    <t>2021D1B162</t>
  </si>
  <si>
    <t>SYAIFUL ALAM</t>
  </si>
  <si>
    <t>2021D1B164</t>
  </si>
  <si>
    <t>TANTI IRWANTI</t>
  </si>
  <si>
    <t>2021D1B165</t>
  </si>
  <si>
    <t>TIPALA PRAMA SUTA</t>
  </si>
  <si>
    <t>2021D1B167</t>
  </si>
  <si>
    <t>WARITA</t>
  </si>
  <si>
    <t>2021D1B168</t>
  </si>
  <si>
    <t>WENI NOPIA RAMADHAN</t>
  </si>
  <si>
    <t>2021D1B170</t>
  </si>
  <si>
    <t>SITI NILZA HUMAEROK</t>
  </si>
  <si>
    <t>2021D1B172</t>
  </si>
  <si>
    <t>SUDEIS AL YAZID</t>
  </si>
  <si>
    <t>2021D1B173</t>
  </si>
  <si>
    <t>SUKMA NURANI SYAHPUTRI</t>
  </si>
  <si>
    <t>2021D1B174</t>
  </si>
  <si>
    <t>SUPIAN ALFARIZI</t>
  </si>
  <si>
    <t>2021D1B175</t>
  </si>
  <si>
    <t>SUPRATMOJO</t>
  </si>
  <si>
    <t>2022D1B145P</t>
  </si>
  <si>
    <t>YAAFIURRIFQY KHAIRIALDI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</si>
</sst>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erkas%20Dosen\BKD\BKD%20GENAP%20%202023.2024\1.%20PENDIDIKAN\Nilai%20Akhir%20Genap%202024.xlsx" TargetMode="External"/><Relationship Id="rId1" Type="http://schemas.openxmlformats.org/officeDocument/2006/relationships/externalLinkPath" Target="file:///D:\Berkas%20Dosen\BKD\BKD%20GENAP%20%202023.2024\1.%20PENDIDIKAN\Nilai%20Akhir%20Genap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A"/>
      <sheetName val="6B"/>
      <sheetName val="6C"/>
      <sheetName val="6D"/>
      <sheetName val="6E"/>
      <sheetName val="6F"/>
      <sheetName val="4A"/>
      <sheetName val="4B"/>
      <sheetName val="4C"/>
      <sheetName val="2A"/>
      <sheetName val="2B"/>
      <sheetName val="2C"/>
      <sheetName val="2D"/>
      <sheetName val="2E"/>
      <sheetName val="2F"/>
      <sheetName val="BIM"/>
    </sheetNames>
    <sheetDataSet>
      <sheetData sheetId="0"/>
      <sheetData sheetId="1"/>
      <sheetData sheetId="2"/>
      <sheetData sheetId="3"/>
      <sheetData sheetId="4">
        <row r="9">
          <cell r="B9" t="str">
            <v>PARAS SEPTIYANI PUTRI</v>
          </cell>
          <cell r="D9">
            <v>7</v>
          </cell>
          <cell r="E9">
            <v>10</v>
          </cell>
          <cell r="F9">
            <v>38</v>
          </cell>
          <cell r="G9">
            <v>81</v>
          </cell>
          <cell r="H9">
            <v>100</v>
          </cell>
          <cell r="I9">
            <v>54.3</v>
          </cell>
          <cell r="J9" t="str">
            <v>C</v>
          </cell>
          <cell r="K9">
            <v>1</v>
          </cell>
          <cell r="L9">
            <v>2</v>
          </cell>
          <cell r="M9">
            <v>5</v>
          </cell>
        </row>
        <row r="10">
          <cell r="B10" t="str">
            <v>PUTRI NABILA</v>
          </cell>
          <cell r="D10">
            <v>5</v>
          </cell>
          <cell r="E10">
            <v>5</v>
          </cell>
          <cell r="F10">
            <v>37</v>
          </cell>
          <cell r="G10">
            <v>81</v>
          </cell>
          <cell r="H10">
            <v>100</v>
          </cell>
          <cell r="I10">
            <v>50.3</v>
          </cell>
          <cell r="J10" t="str">
            <v>C</v>
          </cell>
          <cell r="K10">
            <v>1</v>
          </cell>
          <cell r="M10">
            <v>5</v>
          </cell>
        </row>
        <row r="11">
          <cell r="B11" t="str">
            <v>RADIMAN</v>
          </cell>
          <cell r="D11">
            <v>5</v>
          </cell>
          <cell r="E11">
            <v>30</v>
          </cell>
          <cell r="F11">
            <v>46</v>
          </cell>
          <cell r="G11">
            <v>69</v>
          </cell>
          <cell r="H11">
            <v>100</v>
          </cell>
          <cell r="I11">
            <v>57.7</v>
          </cell>
          <cell r="J11" t="str">
            <v>C+</v>
          </cell>
          <cell r="K11">
            <v>1</v>
          </cell>
          <cell r="M11">
            <v>5</v>
          </cell>
        </row>
        <row r="12">
          <cell r="B12" t="str">
            <v>RATIH SUSANTI</v>
          </cell>
          <cell r="D12">
            <v>8</v>
          </cell>
          <cell r="E12">
            <v>25</v>
          </cell>
          <cell r="F12">
            <v>37</v>
          </cell>
          <cell r="G12">
            <v>83</v>
          </cell>
          <cell r="H12">
            <v>100</v>
          </cell>
          <cell r="I12">
            <v>60.9</v>
          </cell>
          <cell r="J12" t="str">
            <v>B-</v>
          </cell>
          <cell r="K12">
            <v>1</v>
          </cell>
          <cell r="L12">
            <v>3</v>
          </cell>
          <cell r="M12">
            <v>5</v>
          </cell>
        </row>
        <row r="13">
          <cell r="B13" t="str">
            <v>RETNO DAMAYANTI ZUHRI</v>
          </cell>
          <cell r="D13">
            <v>6</v>
          </cell>
          <cell r="E13">
            <v>20</v>
          </cell>
          <cell r="F13">
            <v>34</v>
          </cell>
          <cell r="G13">
            <v>83</v>
          </cell>
          <cell r="H13">
            <v>100</v>
          </cell>
          <cell r="I13">
            <v>56.4</v>
          </cell>
          <cell r="J13" t="str">
            <v>C+</v>
          </cell>
          <cell r="K13">
            <v>1</v>
          </cell>
          <cell r="L13">
            <v>1</v>
          </cell>
          <cell r="M13">
            <v>5</v>
          </cell>
        </row>
        <row r="14">
          <cell r="B14" t="str">
            <v>RINGKA NINIS AMANDARI</v>
          </cell>
          <cell r="D14">
            <v>5</v>
          </cell>
          <cell r="E14">
            <v>60</v>
          </cell>
          <cell r="F14">
            <v>48</v>
          </cell>
          <cell r="G14">
            <v>85</v>
          </cell>
          <cell r="H14">
            <v>100</v>
          </cell>
          <cell r="I14">
            <v>73.5</v>
          </cell>
          <cell r="J14" t="str">
            <v>B+</v>
          </cell>
          <cell r="K14">
            <v>1</v>
          </cell>
          <cell r="M14">
            <v>5</v>
          </cell>
        </row>
        <row r="15">
          <cell r="B15" t="str">
            <v>RIO AZWARDI</v>
          </cell>
          <cell r="D15">
            <v>1</v>
          </cell>
          <cell r="E15">
            <v>20</v>
          </cell>
          <cell r="F15">
            <v>40</v>
          </cell>
          <cell r="G15">
            <v>67</v>
          </cell>
          <cell r="H15">
            <v>100</v>
          </cell>
          <cell r="I15">
            <v>48.099999999999994</v>
          </cell>
          <cell r="J15" t="str">
            <v>D</v>
          </cell>
          <cell r="K15">
            <v>1</v>
          </cell>
          <cell r="L15">
            <v>1</v>
          </cell>
          <cell r="M15">
            <v>0</v>
          </cell>
        </row>
        <row r="16">
          <cell r="B16" t="str">
            <v>RIRIN DWIARIANTI</v>
          </cell>
          <cell r="D16">
            <v>5</v>
          </cell>
          <cell r="E16">
            <v>10</v>
          </cell>
          <cell r="F16">
            <v>24</v>
          </cell>
          <cell r="G16">
            <v>78</v>
          </cell>
          <cell r="H16">
            <v>100</v>
          </cell>
          <cell r="I16">
            <v>47.9</v>
          </cell>
          <cell r="J16" t="str">
            <v>D</v>
          </cell>
          <cell r="K16">
            <v>1</v>
          </cell>
          <cell r="M16">
            <v>5</v>
          </cell>
        </row>
        <row r="17">
          <cell r="B17" t="str">
            <v>RIZWAN AZIES SETYAWAN</v>
          </cell>
          <cell r="D17">
            <v>15</v>
          </cell>
          <cell r="E17">
            <v>45</v>
          </cell>
          <cell r="F17">
            <v>54</v>
          </cell>
          <cell r="G17">
            <v>83</v>
          </cell>
          <cell r="H17">
            <v>100</v>
          </cell>
          <cell r="I17">
            <v>79.150000000000006</v>
          </cell>
          <cell r="J17" t="str">
            <v>A-</v>
          </cell>
          <cell r="K17">
            <v>1</v>
          </cell>
          <cell r="L17">
            <v>10</v>
          </cell>
          <cell r="M17">
            <v>5</v>
          </cell>
        </row>
        <row r="18">
          <cell r="B18" t="str">
            <v>ROISAN</v>
          </cell>
          <cell r="D18">
            <v>0</v>
          </cell>
          <cell r="E18">
            <v>15</v>
          </cell>
          <cell r="F18">
            <v>32</v>
          </cell>
          <cell r="G18">
            <v>69</v>
          </cell>
          <cell r="H18">
            <v>100</v>
          </cell>
          <cell r="I18">
            <v>43.95</v>
          </cell>
          <cell r="J18" t="str">
            <v>D</v>
          </cell>
          <cell r="K18">
            <v>1</v>
          </cell>
          <cell r="M18">
            <v>0</v>
          </cell>
        </row>
        <row r="19">
          <cell r="B19" t="str">
            <v>ROSDIANA</v>
          </cell>
          <cell r="D19">
            <v>16</v>
          </cell>
          <cell r="E19">
            <v>15</v>
          </cell>
          <cell r="F19">
            <v>21</v>
          </cell>
          <cell r="G19">
            <v>60</v>
          </cell>
          <cell r="H19">
            <v>100</v>
          </cell>
          <cell r="I19">
            <v>54.5</v>
          </cell>
          <cell r="J19" t="str">
            <v>C</v>
          </cell>
          <cell r="K19">
            <v>1</v>
          </cell>
          <cell r="L19">
            <v>11</v>
          </cell>
          <cell r="M19">
            <v>5</v>
          </cell>
        </row>
        <row r="20">
          <cell r="B20" t="str">
            <v>ROY TANZANI</v>
          </cell>
          <cell r="D20">
            <v>0</v>
          </cell>
          <cell r="E20">
            <v>20</v>
          </cell>
          <cell r="F20">
            <v>49</v>
          </cell>
          <cell r="G20">
            <v>66</v>
          </cell>
          <cell r="H20">
            <v>100</v>
          </cell>
          <cell r="I20">
            <v>49.05</v>
          </cell>
          <cell r="J20" t="str">
            <v>D</v>
          </cell>
          <cell r="K20">
            <v>1</v>
          </cell>
          <cell r="M20">
            <v>0</v>
          </cell>
        </row>
        <row r="21">
          <cell r="B21" t="str">
            <v>SAGAP SAUFI ALYDRUS</v>
          </cell>
          <cell r="D21">
            <v>0</v>
          </cell>
          <cell r="E21">
            <v>5</v>
          </cell>
          <cell r="F21">
            <v>35</v>
          </cell>
          <cell r="G21">
            <v>76</v>
          </cell>
          <cell r="H21">
            <v>100</v>
          </cell>
          <cell r="I21">
            <v>43.3</v>
          </cell>
          <cell r="J21" t="str">
            <v>D</v>
          </cell>
          <cell r="K21">
            <v>1</v>
          </cell>
          <cell r="M21">
            <v>0</v>
          </cell>
        </row>
        <row r="22">
          <cell r="B22" t="str">
            <v>SERDIAN ESKA CAHYA</v>
          </cell>
          <cell r="D22">
            <v>31</v>
          </cell>
          <cell r="E22">
            <v>20</v>
          </cell>
          <cell r="F22">
            <v>59</v>
          </cell>
          <cell r="G22">
            <v>79</v>
          </cell>
          <cell r="H22">
            <v>100</v>
          </cell>
          <cell r="I22">
            <v>86.45</v>
          </cell>
          <cell r="J22" t="str">
            <v>A</v>
          </cell>
          <cell r="K22">
            <v>1</v>
          </cell>
          <cell r="L22">
            <v>31</v>
          </cell>
          <cell r="M22">
            <v>0</v>
          </cell>
        </row>
        <row r="23">
          <cell r="B23" t="str">
            <v>SITI NILZA HUMAEROK</v>
          </cell>
          <cell r="D23">
            <v>0</v>
          </cell>
          <cell r="E23">
            <v>10</v>
          </cell>
          <cell r="F23">
            <v>30</v>
          </cell>
          <cell r="G23">
            <v>71</v>
          </cell>
          <cell r="H23">
            <v>100</v>
          </cell>
          <cell r="I23">
            <v>42.3</v>
          </cell>
          <cell r="J23" t="str">
            <v>D</v>
          </cell>
          <cell r="K23">
            <v>1</v>
          </cell>
          <cell r="M23">
            <v>0</v>
          </cell>
        </row>
        <row r="24">
          <cell r="B24" t="str">
            <v>SONARTI</v>
          </cell>
          <cell r="D24">
            <v>5</v>
          </cell>
          <cell r="E24">
            <v>0</v>
          </cell>
          <cell r="F24">
            <v>3</v>
          </cell>
          <cell r="G24">
            <v>80</v>
          </cell>
          <cell r="H24">
            <v>100</v>
          </cell>
          <cell r="I24">
            <v>39.75</v>
          </cell>
          <cell r="J24" t="str">
            <v>D</v>
          </cell>
          <cell r="K24">
            <v>1</v>
          </cell>
          <cell r="M24">
            <v>5</v>
          </cell>
        </row>
        <row r="25">
          <cell r="B25" t="str">
            <v>SUDEIS AL YAZID</v>
          </cell>
          <cell r="D25">
            <v>0</v>
          </cell>
          <cell r="E25">
            <v>15</v>
          </cell>
          <cell r="F25">
            <v>64</v>
          </cell>
          <cell r="G25">
            <v>67</v>
          </cell>
          <cell r="H25">
            <v>100</v>
          </cell>
          <cell r="I25">
            <v>51.349999999999994</v>
          </cell>
          <cell r="J25" t="str">
            <v>C</v>
          </cell>
          <cell r="K25">
            <v>1</v>
          </cell>
          <cell r="M25">
            <v>0</v>
          </cell>
        </row>
        <row r="26">
          <cell r="B26" t="str">
            <v>SUKMA NURANI SYAHPUTRI</v>
          </cell>
          <cell r="D26">
            <v>0</v>
          </cell>
          <cell r="E26">
            <v>5</v>
          </cell>
          <cell r="F26">
            <v>32</v>
          </cell>
          <cell r="G26">
            <v>70</v>
          </cell>
          <cell r="H26">
            <v>100</v>
          </cell>
          <cell r="I26">
            <v>40.75</v>
          </cell>
          <cell r="J26" t="str">
            <v>D</v>
          </cell>
          <cell r="K26">
            <v>1</v>
          </cell>
          <cell r="M26">
            <v>0</v>
          </cell>
        </row>
        <row r="27">
          <cell r="B27" t="str">
            <v>SULTAN DUWANA HUJRI SANI</v>
          </cell>
          <cell r="D27">
            <v>0</v>
          </cell>
          <cell r="E27">
            <v>5</v>
          </cell>
          <cell r="F27">
            <v>49</v>
          </cell>
          <cell r="G27">
            <v>73</v>
          </cell>
          <cell r="H27">
            <v>100</v>
          </cell>
          <cell r="I27">
            <v>45.9</v>
          </cell>
          <cell r="J27" t="str">
            <v>D</v>
          </cell>
          <cell r="K27">
            <v>1</v>
          </cell>
          <cell r="M27">
            <v>0</v>
          </cell>
        </row>
        <row r="28">
          <cell r="B28" t="str">
            <v>SUMARNI</v>
          </cell>
          <cell r="D28">
            <v>6</v>
          </cell>
          <cell r="E28">
            <v>10</v>
          </cell>
          <cell r="F28">
            <v>39</v>
          </cell>
          <cell r="G28">
            <v>80</v>
          </cell>
          <cell r="H28">
            <v>100</v>
          </cell>
          <cell r="I28">
            <v>53.25</v>
          </cell>
          <cell r="J28" t="str">
            <v>C</v>
          </cell>
          <cell r="K28">
            <v>1</v>
          </cell>
          <cell r="L28">
            <v>1</v>
          </cell>
          <cell r="M28">
            <v>5</v>
          </cell>
        </row>
        <row r="29">
          <cell r="B29" t="str">
            <v>SUPIAN ALFARIZI</v>
          </cell>
          <cell r="D29">
            <v>0</v>
          </cell>
          <cell r="E29">
            <v>10</v>
          </cell>
          <cell r="F29">
            <v>26</v>
          </cell>
          <cell r="G29">
            <v>73</v>
          </cell>
          <cell r="H29">
            <v>100</v>
          </cell>
          <cell r="I29">
            <v>41.9</v>
          </cell>
          <cell r="J29" t="str">
            <v>D</v>
          </cell>
          <cell r="K29">
            <v>1</v>
          </cell>
          <cell r="M29">
            <v>0</v>
          </cell>
        </row>
        <row r="30">
          <cell r="B30" t="str">
            <v>SUPRATMOJO</v>
          </cell>
          <cell r="D30">
            <v>10</v>
          </cell>
          <cell r="E30">
            <v>10</v>
          </cell>
          <cell r="F30">
            <v>20</v>
          </cell>
          <cell r="G30">
            <v>60</v>
          </cell>
          <cell r="H30">
            <v>100</v>
          </cell>
          <cell r="I30">
            <v>46.5</v>
          </cell>
          <cell r="J30" t="str">
            <v>D</v>
          </cell>
          <cell r="K30">
            <v>1</v>
          </cell>
          <cell r="L30">
            <v>5</v>
          </cell>
          <cell r="M30">
            <v>5</v>
          </cell>
        </row>
        <row r="31">
          <cell r="B31" t="str">
            <v>SYAIFUL ALAM</v>
          </cell>
          <cell r="D31">
            <v>0</v>
          </cell>
          <cell r="E31">
            <v>20</v>
          </cell>
          <cell r="F31">
            <v>22</v>
          </cell>
          <cell r="G31">
            <v>60</v>
          </cell>
          <cell r="H31">
            <v>100</v>
          </cell>
          <cell r="I31">
            <v>40.5</v>
          </cell>
          <cell r="J31" t="str">
            <v>D</v>
          </cell>
          <cell r="K31">
            <v>1</v>
          </cell>
          <cell r="M31">
            <v>0</v>
          </cell>
        </row>
        <row r="32">
          <cell r="B32" t="str">
            <v>TANTI IRWANTI</v>
          </cell>
          <cell r="D32">
            <v>18</v>
          </cell>
          <cell r="E32">
            <v>10</v>
          </cell>
          <cell r="F32">
            <v>48</v>
          </cell>
          <cell r="G32">
            <v>70</v>
          </cell>
          <cell r="H32">
            <v>100</v>
          </cell>
          <cell r="I32">
            <v>64.5</v>
          </cell>
          <cell r="J32" t="str">
            <v>B-</v>
          </cell>
          <cell r="K32">
            <v>1</v>
          </cell>
          <cell r="L32">
            <v>13</v>
          </cell>
          <cell r="M32">
            <v>5</v>
          </cell>
        </row>
        <row r="33">
          <cell r="B33" t="str">
            <v>TIPALA PRAMA SUTA</v>
          </cell>
          <cell r="D33">
            <v>11</v>
          </cell>
          <cell r="E33">
            <v>40</v>
          </cell>
          <cell r="F33">
            <v>43</v>
          </cell>
          <cell r="G33">
            <v>72</v>
          </cell>
          <cell r="H33">
            <v>100</v>
          </cell>
          <cell r="I33">
            <v>67.349999999999994</v>
          </cell>
          <cell r="J33" t="str">
            <v>B</v>
          </cell>
          <cell r="K33">
            <v>1</v>
          </cell>
          <cell r="L33">
            <v>6</v>
          </cell>
          <cell r="M33">
            <v>5</v>
          </cell>
        </row>
        <row r="34">
          <cell r="B34" t="str">
            <v>WARITA</v>
          </cell>
          <cell r="D34">
            <v>5</v>
          </cell>
          <cell r="E34">
            <v>15</v>
          </cell>
          <cell r="F34">
            <v>25</v>
          </cell>
          <cell r="G34">
            <v>66</v>
          </cell>
          <cell r="H34">
            <v>100</v>
          </cell>
          <cell r="I34">
            <v>46.3</v>
          </cell>
          <cell r="J34" t="str">
            <v>D</v>
          </cell>
          <cell r="K34">
            <v>1</v>
          </cell>
          <cell r="M34">
            <v>5</v>
          </cell>
        </row>
        <row r="35">
          <cell r="B35" t="str">
            <v>WENI NOPIA RAMADHAN</v>
          </cell>
          <cell r="D35">
            <v>5</v>
          </cell>
          <cell r="E35">
            <v>35</v>
          </cell>
          <cell r="F35">
            <v>65</v>
          </cell>
          <cell r="G35">
            <v>81</v>
          </cell>
          <cell r="H35">
            <v>100</v>
          </cell>
          <cell r="I35">
            <v>67.8</v>
          </cell>
          <cell r="J35" t="str">
            <v>B</v>
          </cell>
          <cell r="K35">
            <v>1</v>
          </cell>
          <cell r="M35">
            <v>5</v>
          </cell>
        </row>
        <row r="36">
          <cell r="B36" t="str">
            <v>YAAFIURRIFQY KHAIRIALDI</v>
          </cell>
          <cell r="D36">
            <v>2</v>
          </cell>
          <cell r="E36">
            <v>15</v>
          </cell>
          <cell r="F36">
            <v>36</v>
          </cell>
          <cell r="G36">
            <v>60</v>
          </cell>
          <cell r="H36">
            <v>0</v>
          </cell>
          <cell r="I36">
            <v>34.25</v>
          </cell>
          <cell r="J36" t="str">
            <v>D</v>
          </cell>
          <cell r="K36">
            <v>1</v>
          </cell>
          <cell r="L36">
            <v>2</v>
          </cell>
          <cell r="M36">
            <v>0</v>
          </cell>
        </row>
        <row r="37">
          <cell r="B37" t="str">
            <v>SISWAHYUNING RAUDHOTUL ILMI</v>
          </cell>
          <cell r="D37">
            <v>6</v>
          </cell>
          <cell r="E37">
            <v>10</v>
          </cell>
          <cell r="F37">
            <v>65</v>
          </cell>
          <cell r="G37">
            <v>79</v>
          </cell>
          <cell r="H37">
            <v>100</v>
          </cell>
          <cell r="I37">
            <v>59.45</v>
          </cell>
          <cell r="J37" t="str">
            <v>C+</v>
          </cell>
          <cell r="K37">
            <v>1</v>
          </cell>
          <cell r="L37">
            <v>1</v>
          </cell>
          <cell r="M37">
            <v>5</v>
          </cell>
        </row>
        <row r="38">
          <cell r="B38" t="str">
            <v>AJIB GUNADI</v>
          </cell>
          <cell r="D38">
            <v>5</v>
          </cell>
          <cell r="E38">
            <v>0</v>
          </cell>
          <cell r="F38">
            <v>13</v>
          </cell>
          <cell r="G38">
            <v>80</v>
          </cell>
          <cell r="H38">
            <v>100</v>
          </cell>
          <cell r="I38">
            <v>42.25</v>
          </cell>
          <cell r="J38" t="str">
            <v>D</v>
          </cell>
          <cell r="K38">
            <v>1</v>
          </cell>
          <cell r="M38">
            <v>5</v>
          </cell>
        </row>
        <row r="39">
          <cell r="B39" t="str">
            <v>YUNITA</v>
          </cell>
          <cell r="D39">
            <v>5</v>
          </cell>
          <cell r="E39">
            <v>20</v>
          </cell>
          <cell r="F39">
            <v>46</v>
          </cell>
          <cell r="G39">
            <v>78</v>
          </cell>
          <cell r="H39">
            <v>100</v>
          </cell>
          <cell r="I39">
            <v>56.9</v>
          </cell>
          <cell r="J39" t="str">
            <v>C+</v>
          </cell>
          <cell r="K39">
            <v>1</v>
          </cell>
          <cell r="M39">
            <v>5</v>
          </cell>
        </row>
        <row r="40">
          <cell r="B40" t="str">
            <v>GATOT HERU FITOYO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E</v>
          </cell>
          <cell r="K40">
            <v>1</v>
          </cell>
          <cell r="M40">
            <v>0</v>
          </cell>
        </row>
        <row r="41">
          <cell r="B41" t="str">
            <v>YOHANIS DALLO</v>
          </cell>
          <cell r="D41">
            <v>5</v>
          </cell>
          <cell r="E41">
            <v>20</v>
          </cell>
          <cell r="F41">
            <v>38</v>
          </cell>
          <cell r="G41">
            <v>80</v>
          </cell>
          <cell r="H41">
            <v>100</v>
          </cell>
          <cell r="I41">
            <v>55.5</v>
          </cell>
          <cell r="J41" t="str">
            <v>C+</v>
          </cell>
          <cell r="K41">
            <v>1</v>
          </cell>
          <cell r="M41">
            <v>5</v>
          </cell>
        </row>
        <row r="42">
          <cell r="B42" t="str">
            <v>ZULKARNAEN</v>
          </cell>
          <cell r="D42">
            <v>5</v>
          </cell>
          <cell r="E42">
            <v>0</v>
          </cell>
          <cell r="F42">
            <v>40</v>
          </cell>
          <cell r="G42">
            <v>80</v>
          </cell>
          <cell r="H42">
            <v>100</v>
          </cell>
          <cell r="I42">
            <v>49</v>
          </cell>
          <cell r="J42" t="str">
            <v>D</v>
          </cell>
          <cell r="K42">
            <v>1</v>
          </cell>
          <cell r="M42">
            <v>5</v>
          </cell>
        </row>
        <row r="43">
          <cell r="B43" t="str">
            <v>M. RIZKY ROSANDI ALFAN</v>
          </cell>
          <cell r="D43">
            <v>0</v>
          </cell>
          <cell r="G43">
            <v>0</v>
          </cell>
          <cell r="I43">
            <v>0</v>
          </cell>
          <cell r="J43" t="str">
            <v>E</v>
          </cell>
          <cell r="K43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Q14" sqref="Q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1</v>
      </c>
      <c r="I4" s="5">
        <v>0.1</v>
      </c>
      <c r="J4" s="5">
        <v>0.3</v>
      </c>
      <c r="K4" s="5">
        <v>0.25</v>
      </c>
      <c r="L4" s="5">
        <v>0.35</v>
      </c>
      <c r="M4" s="2">
        <f>G4+H4+I4+J4+K4+L4</f>
        <v>3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145627</v>
      </c>
      <c r="E5" s="1" t="s">
        <v>17</v>
      </c>
      <c r="F5" s="1" t="s">
        <v>18</v>
      </c>
      <c r="G5" s="6">
        <f>VLOOKUP(C5,'[1]6E'!$B$9:$M$43,12,FALSE)</f>
        <v>5</v>
      </c>
      <c r="H5" s="6">
        <f>VLOOKUP(C5,'[1]6E'!$B$9:$M$43,11,FALSE)</f>
        <v>0</v>
      </c>
      <c r="I5" s="6">
        <f>VLOOKUP(C5,'[1]6E'!$B$9:$M$43,7,FALSE)</f>
        <v>100</v>
      </c>
      <c r="J5" s="6">
        <f>VLOOKUP(C5,'[1]6E'!$B$9:$M$43,6,FALSE)</f>
        <v>80</v>
      </c>
      <c r="K5" s="6">
        <f>VLOOKUP(C5,'[1]6E'!$B$9:$M$43,5,FALSE)</f>
        <v>38</v>
      </c>
      <c r="L5" s="6">
        <f>VLOOKUP(C5,'[1]6E'!$B$9:$M$43,4,FALSE)</f>
        <v>20</v>
      </c>
      <c r="M5" s="1">
        <f t="shared" ref="M5:M38" si="0">G5*$G$4 + H5*$H$4 + I5*$I$4 + J5*$J$4 + K5*$K$4 + L5*$L$4</f>
        <v>55.5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147680</v>
      </c>
      <c r="E6" s="1" t="s">
        <v>17</v>
      </c>
      <c r="F6" s="1" t="s">
        <v>18</v>
      </c>
      <c r="G6" s="6">
        <f>VLOOKUP(C6,'[1]6E'!$B$9:$M$43,12,FALSE)</f>
        <v>5</v>
      </c>
      <c r="H6" s="6">
        <f>VLOOKUP(C6,'[1]6E'!$B$9:$M$43,11,FALSE)</f>
        <v>0</v>
      </c>
      <c r="I6" s="6">
        <f>VLOOKUP(C6,'[1]6E'!$B$9:$M$43,7,FALSE)</f>
        <v>100</v>
      </c>
      <c r="J6" s="6">
        <f>VLOOKUP(C6,'[1]6E'!$B$9:$M$43,6,FALSE)</f>
        <v>78</v>
      </c>
      <c r="K6" s="6">
        <f>VLOOKUP(C6,'[1]6E'!$B$9:$M$43,5,FALSE)</f>
        <v>46</v>
      </c>
      <c r="L6" s="6">
        <f>VLOOKUP(C6,'[1]6E'!$B$9:$M$43,4,FALSE)</f>
        <v>20</v>
      </c>
      <c r="M6" s="1">
        <f t="shared" si="0"/>
        <v>56.9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148052</v>
      </c>
      <c r="E7" s="1" t="s">
        <v>17</v>
      </c>
      <c r="F7" s="1" t="s">
        <v>18</v>
      </c>
      <c r="G7" s="6">
        <f>VLOOKUP(C7,'[1]6E'!$B$9:$M$43,12,FALSE)</f>
        <v>5</v>
      </c>
      <c r="H7" s="6">
        <f>VLOOKUP(C7,'[1]6E'!$B$9:$M$43,11,FALSE)</f>
        <v>0</v>
      </c>
      <c r="I7" s="6">
        <f>VLOOKUP(C7,'[1]6E'!$B$9:$M$43,7,FALSE)</f>
        <v>100</v>
      </c>
      <c r="J7" s="6">
        <f>VLOOKUP(C7,'[1]6E'!$B$9:$M$43,6,FALSE)</f>
        <v>80</v>
      </c>
      <c r="K7" s="6">
        <f>VLOOKUP(C7,'[1]6E'!$B$9:$M$43,5,FALSE)</f>
        <v>40</v>
      </c>
      <c r="L7" s="6">
        <f>VLOOKUP(C7,'[1]6E'!$B$9:$M$43,4,FALSE)</f>
        <v>0</v>
      </c>
      <c r="M7" s="1">
        <f t="shared" si="0"/>
        <v>49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147471</v>
      </c>
      <c r="E8" s="1" t="s">
        <v>17</v>
      </c>
      <c r="F8" s="1" t="s">
        <v>18</v>
      </c>
      <c r="G8" s="6">
        <f>VLOOKUP(C8,'[1]6E'!$B$9:$M$43,12,FALSE)</f>
        <v>5</v>
      </c>
      <c r="H8" s="6">
        <f>VLOOKUP(C8,'[1]6E'!$B$9:$M$43,11,FALSE)</f>
        <v>0</v>
      </c>
      <c r="I8" s="6">
        <f>VLOOKUP(C8,'[1]6E'!$B$9:$M$43,7,FALSE)</f>
        <v>100</v>
      </c>
      <c r="J8" s="6">
        <f>VLOOKUP(C8,'[1]6E'!$B$9:$M$43,6,FALSE)</f>
        <v>80</v>
      </c>
      <c r="K8" s="6">
        <f>VLOOKUP(C8,'[1]6E'!$B$9:$M$43,5,FALSE)</f>
        <v>13</v>
      </c>
      <c r="L8" s="6">
        <f>VLOOKUP(C8,'[1]6E'!$B$9:$M$43,4,FALSE)</f>
        <v>0</v>
      </c>
      <c r="M8" s="1">
        <f t="shared" si="0"/>
        <v>42.25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150481</v>
      </c>
      <c r="E9" s="1" t="s">
        <v>17</v>
      </c>
      <c r="F9" s="1" t="s">
        <v>18</v>
      </c>
      <c r="G9" s="6">
        <f>VLOOKUP(C9,'[1]6E'!$B$9:$M$43,12,FALSE)</f>
        <v>0</v>
      </c>
      <c r="H9" s="6">
        <f>VLOOKUP(C9,'[1]6E'!$B$9:$M$43,11,FALSE)</f>
        <v>0</v>
      </c>
      <c r="I9" s="6">
        <f>VLOOKUP(C9,'[1]6E'!$B$9:$M$43,7,FALSE)</f>
        <v>0</v>
      </c>
      <c r="J9" s="6">
        <f>VLOOKUP(C9,'[1]6E'!$B$9:$M$43,6,FALSE)</f>
        <v>0</v>
      </c>
      <c r="K9" s="6">
        <f>VLOOKUP(C9,'[1]6E'!$B$9:$M$43,5,FALSE)</f>
        <v>0</v>
      </c>
      <c r="L9" s="6">
        <v>3</v>
      </c>
      <c r="M9" s="1">
        <f t="shared" si="0"/>
        <v>1.0499999999999998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149082</v>
      </c>
      <c r="E10" s="1" t="s">
        <v>17</v>
      </c>
      <c r="F10" s="1" t="s">
        <v>18</v>
      </c>
      <c r="G10" s="6">
        <f>VLOOKUP(C10,'[1]6E'!$B$9:$M$43,12,FALSE)</f>
        <v>5</v>
      </c>
      <c r="H10" s="6">
        <f>VLOOKUP(C10,'[1]6E'!$B$9:$M$43,11,FALSE)</f>
        <v>2</v>
      </c>
      <c r="I10" s="6">
        <f>VLOOKUP(C10,'[1]6E'!$B$9:$M$43,7,FALSE)</f>
        <v>100</v>
      </c>
      <c r="J10" s="6">
        <f>VLOOKUP(C10,'[1]6E'!$B$9:$M$43,6,FALSE)</f>
        <v>81</v>
      </c>
      <c r="K10" s="6">
        <f>VLOOKUP(C10,'[1]6E'!$B$9:$M$43,5,FALSE)</f>
        <v>38</v>
      </c>
      <c r="L10" s="6">
        <f>VLOOKUP(C10,'[1]6E'!$B$9:$M$43,4,FALSE)</f>
        <v>10</v>
      </c>
      <c r="M10" s="1">
        <f t="shared" si="0"/>
        <v>54.3</v>
      </c>
      <c r="N10" s="1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145907</v>
      </c>
      <c r="E11" s="1" t="s">
        <v>17</v>
      </c>
      <c r="F11" s="1" t="s">
        <v>18</v>
      </c>
      <c r="G11" s="6">
        <f>VLOOKUP(C11,'[1]6E'!$B$9:$M$43,12,FALSE)</f>
        <v>5</v>
      </c>
      <c r="H11" s="6">
        <f>VLOOKUP(C11,'[1]6E'!$B$9:$M$43,11,FALSE)</f>
        <v>0</v>
      </c>
      <c r="I11" s="6">
        <f>VLOOKUP(C11,'[1]6E'!$B$9:$M$43,7,FALSE)</f>
        <v>100</v>
      </c>
      <c r="J11" s="6">
        <f>VLOOKUP(C11,'[1]6E'!$B$9:$M$43,6,FALSE)</f>
        <v>81</v>
      </c>
      <c r="K11" s="6">
        <f>VLOOKUP(C11,'[1]6E'!$B$9:$M$43,5,FALSE)</f>
        <v>37</v>
      </c>
      <c r="L11" s="6">
        <f>VLOOKUP(C11,'[1]6E'!$B$9:$M$43,4,FALSE)</f>
        <v>5</v>
      </c>
      <c r="M11" s="1">
        <f t="shared" si="0"/>
        <v>50.3</v>
      </c>
      <c r="N11" s="1" t="str">
        <f t="shared" si="1"/>
        <v>C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146333</v>
      </c>
      <c r="E12" s="1" t="s">
        <v>17</v>
      </c>
      <c r="F12" s="1" t="s">
        <v>18</v>
      </c>
      <c r="G12" s="6">
        <f>VLOOKUP(C12,'[1]6E'!$B$9:$M$43,12,FALSE)</f>
        <v>5</v>
      </c>
      <c r="H12" s="6">
        <f>VLOOKUP(C12,'[1]6E'!$B$9:$M$43,11,FALSE)</f>
        <v>0</v>
      </c>
      <c r="I12" s="6">
        <f>VLOOKUP(C12,'[1]6E'!$B$9:$M$43,7,FALSE)</f>
        <v>100</v>
      </c>
      <c r="J12" s="6">
        <f>VLOOKUP(C12,'[1]6E'!$B$9:$M$43,6,FALSE)</f>
        <v>69</v>
      </c>
      <c r="K12" s="6">
        <f>VLOOKUP(C12,'[1]6E'!$B$9:$M$43,5,FALSE)</f>
        <v>46</v>
      </c>
      <c r="L12" s="6">
        <f>VLOOKUP(C12,'[1]6E'!$B$9:$M$43,4,FALSE)</f>
        <v>30</v>
      </c>
      <c r="M12" s="1">
        <f t="shared" si="0"/>
        <v>57.7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146334</v>
      </c>
      <c r="E13" s="1" t="s">
        <v>17</v>
      </c>
      <c r="F13" s="1" t="s">
        <v>18</v>
      </c>
      <c r="G13" s="6">
        <f>VLOOKUP(C13,'[1]6E'!$B$9:$M$43,12,FALSE)</f>
        <v>5</v>
      </c>
      <c r="H13" s="6">
        <f>VLOOKUP(C13,'[1]6E'!$B$9:$M$43,11,FALSE)</f>
        <v>3</v>
      </c>
      <c r="I13" s="6">
        <f>VLOOKUP(C13,'[1]6E'!$B$9:$M$43,7,FALSE)</f>
        <v>100</v>
      </c>
      <c r="J13" s="6">
        <f>VLOOKUP(C13,'[1]6E'!$B$9:$M$43,6,FALSE)</f>
        <v>83</v>
      </c>
      <c r="K13" s="6">
        <f>VLOOKUP(C13,'[1]6E'!$B$9:$M$43,5,FALSE)</f>
        <v>37</v>
      </c>
      <c r="L13" s="6">
        <f>VLOOKUP(C13,'[1]6E'!$B$9:$M$43,4,FALSE)</f>
        <v>25</v>
      </c>
      <c r="M13" s="1">
        <f t="shared" si="0"/>
        <v>60.9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146796</v>
      </c>
      <c r="E14" s="1" t="s">
        <v>17</v>
      </c>
      <c r="F14" s="1" t="s">
        <v>18</v>
      </c>
      <c r="G14" s="6">
        <f>VLOOKUP(C14,'[1]6E'!$B$9:$M$43,12,FALSE)</f>
        <v>5</v>
      </c>
      <c r="H14" s="6">
        <f>VLOOKUP(C14,'[1]6E'!$B$9:$M$43,11,FALSE)</f>
        <v>1</v>
      </c>
      <c r="I14" s="6">
        <f>VLOOKUP(C14,'[1]6E'!$B$9:$M$43,7,FALSE)</f>
        <v>100</v>
      </c>
      <c r="J14" s="6">
        <f>VLOOKUP(C14,'[1]6E'!$B$9:$M$43,6,FALSE)</f>
        <v>83</v>
      </c>
      <c r="K14" s="6">
        <f>VLOOKUP(C14,'[1]6E'!$B$9:$M$43,5,FALSE)</f>
        <v>34</v>
      </c>
      <c r="L14" s="6">
        <f>VLOOKUP(C14,'[1]6E'!$B$9:$M$43,4,FALSE)</f>
        <v>20</v>
      </c>
      <c r="M14" s="1">
        <f t="shared" si="0"/>
        <v>56.4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146870</v>
      </c>
      <c r="E15" s="1" t="s">
        <v>17</v>
      </c>
      <c r="F15" s="1" t="s">
        <v>18</v>
      </c>
      <c r="G15" s="6">
        <f>VLOOKUP(C15,'[1]6E'!$B$9:$M$43,12,FALSE)</f>
        <v>5</v>
      </c>
      <c r="H15" s="6">
        <f>VLOOKUP(C15,'[1]6E'!$B$9:$M$43,11,FALSE)</f>
        <v>0</v>
      </c>
      <c r="I15" s="6">
        <f>VLOOKUP(C15,'[1]6E'!$B$9:$M$43,7,FALSE)</f>
        <v>100</v>
      </c>
      <c r="J15" s="6">
        <f>VLOOKUP(C15,'[1]6E'!$B$9:$M$43,6,FALSE)</f>
        <v>85</v>
      </c>
      <c r="K15" s="6">
        <f>VLOOKUP(C15,'[1]6E'!$B$9:$M$43,5,FALSE)</f>
        <v>48</v>
      </c>
      <c r="L15" s="6">
        <f>VLOOKUP(C15,'[1]6E'!$B$9:$M$43,4,FALSE)</f>
        <v>60</v>
      </c>
      <c r="M15" s="1">
        <f t="shared" si="0"/>
        <v>73.5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148390</v>
      </c>
      <c r="E16" s="1" t="s">
        <v>17</v>
      </c>
      <c r="F16" s="1" t="s">
        <v>18</v>
      </c>
      <c r="G16" s="6">
        <f>VLOOKUP(C16,'[1]6E'!$B$9:$M$43,12,FALSE)</f>
        <v>0</v>
      </c>
      <c r="H16" s="6">
        <f>VLOOKUP(C16,'[1]6E'!$B$9:$M$43,11,FALSE)</f>
        <v>1</v>
      </c>
      <c r="I16" s="6">
        <f>VLOOKUP(C16,'[1]6E'!$B$9:$M$43,7,FALSE)</f>
        <v>100</v>
      </c>
      <c r="J16" s="6">
        <f>VLOOKUP(C16,'[1]6E'!$B$9:$M$43,6,FALSE)</f>
        <v>67</v>
      </c>
      <c r="K16" s="6">
        <f>VLOOKUP(C16,'[1]6E'!$B$9:$M$43,5,FALSE)</f>
        <v>40</v>
      </c>
      <c r="L16" s="6">
        <f>VLOOKUP(C16,'[1]6E'!$B$9:$M$43,4,FALSE)</f>
        <v>20</v>
      </c>
      <c r="M16" s="1">
        <f t="shared" si="0"/>
        <v>48.099999999999994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150568</v>
      </c>
      <c r="E17" s="1" t="s">
        <v>17</v>
      </c>
      <c r="F17" s="1" t="s">
        <v>18</v>
      </c>
      <c r="G17" s="6">
        <f>VLOOKUP(C17,'[1]6E'!$B$9:$M$43,12,FALSE)</f>
        <v>5</v>
      </c>
      <c r="H17" s="6">
        <f>VLOOKUP(C17,'[1]6E'!$B$9:$M$43,11,FALSE)</f>
        <v>0</v>
      </c>
      <c r="I17" s="6">
        <f>VLOOKUP(C17,'[1]6E'!$B$9:$M$43,7,FALSE)</f>
        <v>100</v>
      </c>
      <c r="J17" s="6">
        <f>VLOOKUP(C17,'[1]6E'!$B$9:$M$43,6,FALSE)</f>
        <v>78</v>
      </c>
      <c r="K17" s="6">
        <f>VLOOKUP(C17,'[1]6E'!$B$9:$M$43,5,FALSE)</f>
        <v>24</v>
      </c>
      <c r="L17" s="6">
        <f>VLOOKUP(C17,'[1]6E'!$B$9:$M$43,4,FALSE)</f>
        <v>10</v>
      </c>
      <c r="M17" s="1">
        <f t="shared" si="0"/>
        <v>47.9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147313</v>
      </c>
      <c r="E18" s="1" t="s">
        <v>17</v>
      </c>
      <c r="F18" s="1" t="s">
        <v>18</v>
      </c>
      <c r="G18" s="6">
        <f>VLOOKUP(C18,'[1]6E'!$B$9:$M$43,12,FALSE)</f>
        <v>5</v>
      </c>
      <c r="H18" s="6">
        <f>VLOOKUP(C18,'[1]6E'!$B$9:$M$43,11,FALSE)</f>
        <v>10</v>
      </c>
      <c r="I18" s="6">
        <f>VLOOKUP(C18,'[1]6E'!$B$9:$M$43,7,FALSE)</f>
        <v>100</v>
      </c>
      <c r="J18" s="6">
        <f>VLOOKUP(C18,'[1]6E'!$B$9:$M$43,6,FALSE)</f>
        <v>83</v>
      </c>
      <c r="K18" s="6">
        <f>VLOOKUP(C18,'[1]6E'!$B$9:$M$43,5,FALSE)</f>
        <v>54</v>
      </c>
      <c r="L18" s="6">
        <f>VLOOKUP(C18,'[1]6E'!$B$9:$M$43,4,FALSE)</f>
        <v>45</v>
      </c>
      <c r="M18" s="1">
        <f t="shared" si="0"/>
        <v>79.149999999999991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149564</v>
      </c>
      <c r="E19" s="1" t="s">
        <v>17</v>
      </c>
      <c r="F19" s="1" t="s">
        <v>18</v>
      </c>
      <c r="G19" s="6">
        <f>VLOOKUP(C19,'[1]6E'!$B$9:$M$43,12,FALSE)</f>
        <v>0</v>
      </c>
      <c r="H19" s="6">
        <f>VLOOKUP(C19,'[1]6E'!$B$9:$M$43,11,FALSE)</f>
        <v>0</v>
      </c>
      <c r="I19" s="6">
        <f>VLOOKUP(C19,'[1]6E'!$B$9:$M$43,7,FALSE)</f>
        <v>100</v>
      </c>
      <c r="J19" s="6">
        <f>VLOOKUP(C19,'[1]6E'!$B$9:$M$43,6,FALSE)</f>
        <v>69</v>
      </c>
      <c r="K19" s="6">
        <f>VLOOKUP(C19,'[1]6E'!$B$9:$M$43,5,FALSE)</f>
        <v>32</v>
      </c>
      <c r="L19" s="6">
        <f>VLOOKUP(C19,'[1]6E'!$B$9:$M$43,4,FALSE)</f>
        <v>15</v>
      </c>
      <c r="M19" s="1">
        <f t="shared" si="0"/>
        <v>43.95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147054</v>
      </c>
      <c r="E20" s="1" t="s">
        <v>17</v>
      </c>
      <c r="F20" s="1" t="s">
        <v>18</v>
      </c>
      <c r="G20" s="6">
        <f>VLOOKUP(C20,'[1]6E'!$B$9:$M$43,12,FALSE)</f>
        <v>5</v>
      </c>
      <c r="H20" s="6">
        <f>VLOOKUP(C20,'[1]6E'!$B$9:$M$43,11,FALSE)</f>
        <v>11</v>
      </c>
      <c r="I20" s="6">
        <f>VLOOKUP(C20,'[1]6E'!$B$9:$M$43,7,FALSE)</f>
        <v>100</v>
      </c>
      <c r="J20" s="6">
        <f>VLOOKUP(C20,'[1]6E'!$B$9:$M$43,6,FALSE)</f>
        <v>60</v>
      </c>
      <c r="K20" s="6">
        <f>VLOOKUP(C20,'[1]6E'!$B$9:$M$43,5,FALSE)</f>
        <v>21</v>
      </c>
      <c r="L20" s="6">
        <f>VLOOKUP(C20,'[1]6E'!$B$9:$M$43,4,FALSE)</f>
        <v>15</v>
      </c>
      <c r="M20" s="1">
        <f t="shared" si="0"/>
        <v>54.5</v>
      </c>
      <c r="N20" s="1" t="str">
        <f t="shared" si="1"/>
        <v>C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147138</v>
      </c>
      <c r="E21" s="1" t="s">
        <v>17</v>
      </c>
      <c r="F21" s="1" t="s">
        <v>18</v>
      </c>
      <c r="G21" s="6">
        <f>VLOOKUP(C21,'[1]6E'!$B$9:$M$43,12,FALSE)</f>
        <v>0</v>
      </c>
      <c r="H21" s="6">
        <f>VLOOKUP(C21,'[1]6E'!$B$9:$M$43,11,FALSE)</f>
        <v>0</v>
      </c>
      <c r="I21" s="6">
        <f>VLOOKUP(C21,'[1]6E'!$B$9:$M$43,7,FALSE)</f>
        <v>100</v>
      </c>
      <c r="J21" s="6">
        <f>VLOOKUP(C21,'[1]6E'!$B$9:$M$43,6,FALSE)</f>
        <v>66</v>
      </c>
      <c r="K21" s="6">
        <f>VLOOKUP(C21,'[1]6E'!$B$9:$M$43,5,FALSE)</f>
        <v>49</v>
      </c>
      <c r="L21" s="6">
        <f>VLOOKUP(C21,'[1]6E'!$B$9:$M$43,4,FALSE)</f>
        <v>20</v>
      </c>
      <c r="M21" s="1">
        <f t="shared" si="0"/>
        <v>49.05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149076</v>
      </c>
      <c r="E22" s="1" t="s">
        <v>17</v>
      </c>
      <c r="F22" s="1" t="s">
        <v>18</v>
      </c>
      <c r="G22" s="6">
        <f>VLOOKUP(C22,'[1]6E'!$B$9:$M$43,12,FALSE)</f>
        <v>0</v>
      </c>
      <c r="H22" s="6">
        <f>VLOOKUP(C22,'[1]6E'!$B$9:$M$43,11,FALSE)</f>
        <v>0</v>
      </c>
      <c r="I22" s="6">
        <f>VLOOKUP(C22,'[1]6E'!$B$9:$M$43,7,FALSE)</f>
        <v>100</v>
      </c>
      <c r="J22" s="6">
        <f>VLOOKUP(C22,'[1]6E'!$B$9:$M$43,6,FALSE)</f>
        <v>76</v>
      </c>
      <c r="K22" s="6">
        <f>VLOOKUP(C22,'[1]6E'!$B$9:$M$43,5,FALSE)</f>
        <v>35</v>
      </c>
      <c r="L22" s="6">
        <f>VLOOKUP(C22,'[1]6E'!$B$9:$M$43,4,FALSE)</f>
        <v>5</v>
      </c>
      <c r="M22" s="1">
        <f t="shared" si="0"/>
        <v>43.3</v>
      </c>
      <c r="N22" s="1" t="str">
        <f t="shared" si="1"/>
        <v>D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150618</v>
      </c>
      <c r="E23" s="1" t="s">
        <v>17</v>
      </c>
      <c r="F23" s="1" t="s">
        <v>18</v>
      </c>
      <c r="G23" s="6">
        <f>VLOOKUP(C23,'[1]6E'!$B$9:$M$43,12,FALSE)</f>
        <v>0</v>
      </c>
      <c r="H23" s="6">
        <f>VLOOKUP(C23,'[1]6E'!$B$9:$M$43,11,FALSE)</f>
        <v>31</v>
      </c>
      <c r="I23" s="6">
        <f>VLOOKUP(C23,'[1]6E'!$B$9:$M$43,7,FALSE)</f>
        <v>100</v>
      </c>
      <c r="J23" s="6">
        <f>VLOOKUP(C23,'[1]6E'!$B$9:$M$43,6,FALSE)</f>
        <v>79</v>
      </c>
      <c r="K23" s="6">
        <f>VLOOKUP(C23,'[1]6E'!$B$9:$M$43,5,FALSE)</f>
        <v>59</v>
      </c>
      <c r="L23" s="6">
        <f>VLOOKUP(C23,'[1]6E'!$B$9:$M$43,4,FALSE)</f>
        <v>20</v>
      </c>
      <c r="M23" s="1">
        <f t="shared" si="0"/>
        <v>86.45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146204</v>
      </c>
      <c r="E24" s="1" t="s">
        <v>17</v>
      </c>
      <c r="F24" s="1" t="s">
        <v>18</v>
      </c>
      <c r="G24" s="6">
        <f>VLOOKUP(C24,'[1]6E'!$B$9:$M$43,12,FALSE)</f>
        <v>5</v>
      </c>
      <c r="H24" s="6">
        <f>VLOOKUP(C24,'[1]6E'!$B$9:$M$43,11,FALSE)</f>
        <v>1</v>
      </c>
      <c r="I24" s="6">
        <f>VLOOKUP(C24,'[1]6E'!$B$9:$M$43,7,FALSE)</f>
        <v>100</v>
      </c>
      <c r="J24" s="6">
        <f>VLOOKUP(C24,'[1]6E'!$B$9:$M$43,6,FALSE)</f>
        <v>79</v>
      </c>
      <c r="K24" s="6">
        <f>VLOOKUP(C24,'[1]6E'!$B$9:$M$43,5,FALSE)</f>
        <v>65</v>
      </c>
      <c r="L24" s="6">
        <f>VLOOKUP(C24,'[1]6E'!$B$9:$M$43,4,FALSE)</f>
        <v>10</v>
      </c>
      <c r="M24" s="1">
        <f t="shared" si="0"/>
        <v>59.45</v>
      </c>
      <c r="N24" s="1" t="str">
        <f t="shared" si="1"/>
        <v>C+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146755</v>
      </c>
      <c r="E25" s="1" t="s">
        <v>17</v>
      </c>
      <c r="F25" s="1" t="s">
        <v>18</v>
      </c>
      <c r="G25" s="6">
        <f>VLOOKUP(C25,'[1]6E'!$B$9:$M$43,12,FALSE)</f>
        <v>5</v>
      </c>
      <c r="H25" s="6">
        <f>VLOOKUP(C25,'[1]6E'!$B$9:$M$43,11,FALSE)</f>
        <v>0</v>
      </c>
      <c r="I25" s="6">
        <f>VLOOKUP(C25,'[1]6E'!$B$9:$M$43,7,FALSE)</f>
        <v>100</v>
      </c>
      <c r="J25" s="6">
        <f>VLOOKUP(C25,'[1]6E'!$B$9:$M$43,6,FALSE)</f>
        <v>80</v>
      </c>
      <c r="K25" s="6">
        <f>VLOOKUP(C25,'[1]6E'!$B$9:$M$43,5,FALSE)</f>
        <v>3</v>
      </c>
      <c r="L25" s="6">
        <f>VLOOKUP(C25,'[1]6E'!$B$9:$M$43,4,FALSE)</f>
        <v>0</v>
      </c>
      <c r="M25" s="1">
        <f t="shared" si="0"/>
        <v>39.75</v>
      </c>
      <c r="N25" s="1" t="str">
        <f t="shared" si="1"/>
        <v>D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147129</v>
      </c>
      <c r="E26" s="1" t="s">
        <v>17</v>
      </c>
      <c r="F26" s="1" t="s">
        <v>18</v>
      </c>
      <c r="G26" s="6">
        <f>VLOOKUP(C26,'[1]6E'!$B$9:$M$43,12,FALSE)</f>
        <v>0</v>
      </c>
      <c r="H26" s="6">
        <f>VLOOKUP(C26,'[1]6E'!$B$9:$M$43,11,FALSE)</f>
        <v>0</v>
      </c>
      <c r="I26" s="6">
        <f>VLOOKUP(C26,'[1]6E'!$B$9:$M$43,7,FALSE)</f>
        <v>100</v>
      </c>
      <c r="J26" s="6">
        <f>VLOOKUP(C26,'[1]6E'!$B$9:$M$43,6,FALSE)</f>
        <v>73</v>
      </c>
      <c r="K26" s="6">
        <f>VLOOKUP(C26,'[1]6E'!$B$9:$M$43,5,FALSE)</f>
        <v>49</v>
      </c>
      <c r="L26" s="6">
        <f>VLOOKUP(C26,'[1]6E'!$B$9:$M$43,4,FALSE)</f>
        <v>5</v>
      </c>
      <c r="M26" s="1">
        <f t="shared" si="0"/>
        <v>45.9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147778</v>
      </c>
      <c r="E27" s="1" t="s">
        <v>17</v>
      </c>
      <c r="F27" s="1" t="s">
        <v>18</v>
      </c>
      <c r="G27" s="6">
        <f>VLOOKUP(C27,'[1]6E'!$B$9:$M$43,12,FALSE)</f>
        <v>5</v>
      </c>
      <c r="H27" s="6">
        <f>VLOOKUP(C27,'[1]6E'!$B$9:$M$43,11,FALSE)</f>
        <v>1</v>
      </c>
      <c r="I27" s="6">
        <f>VLOOKUP(C27,'[1]6E'!$B$9:$M$43,7,FALSE)</f>
        <v>100</v>
      </c>
      <c r="J27" s="6">
        <f>VLOOKUP(C27,'[1]6E'!$B$9:$M$43,6,FALSE)</f>
        <v>80</v>
      </c>
      <c r="K27" s="6">
        <f>VLOOKUP(C27,'[1]6E'!$B$9:$M$43,5,FALSE)</f>
        <v>39</v>
      </c>
      <c r="L27" s="6">
        <f>VLOOKUP(C27,'[1]6E'!$B$9:$M$43,4,FALSE)</f>
        <v>10</v>
      </c>
      <c r="M27" s="1">
        <f t="shared" si="0"/>
        <v>53.25</v>
      </c>
      <c r="N27" s="1" t="str">
        <f t="shared" si="1"/>
        <v>C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146719</v>
      </c>
      <c r="E28" s="1" t="s">
        <v>17</v>
      </c>
      <c r="F28" s="1" t="s">
        <v>18</v>
      </c>
      <c r="G28" s="6">
        <f>VLOOKUP(C28,'[1]6E'!$B$9:$M$43,12,FALSE)</f>
        <v>0</v>
      </c>
      <c r="H28" s="6">
        <f>VLOOKUP(C28,'[1]6E'!$B$9:$M$43,11,FALSE)</f>
        <v>0</v>
      </c>
      <c r="I28" s="6">
        <f>VLOOKUP(C28,'[1]6E'!$B$9:$M$43,7,FALSE)</f>
        <v>100</v>
      </c>
      <c r="J28" s="6">
        <f>VLOOKUP(C28,'[1]6E'!$B$9:$M$43,6,FALSE)</f>
        <v>60</v>
      </c>
      <c r="K28" s="6">
        <f>VLOOKUP(C28,'[1]6E'!$B$9:$M$43,5,FALSE)</f>
        <v>22</v>
      </c>
      <c r="L28" s="6">
        <f>VLOOKUP(C28,'[1]6E'!$B$9:$M$43,4,FALSE)</f>
        <v>20</v>
      </c>
      <c r="M28" s="1">
        <f t="shared" si="0"/>
        <v>40.5</v>
      </c>
      <c r="N28" s="1" t="str">
        <f t="shared" si="1"/>
        <v>D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148098</v>
      </c>
      <c r="E29" s="1" t="s">
        <v>17</v>
      </c>
      <c r="F29" s="1" t="s">
        <v>18</v>
      </c>
      <c r="G29" s="6">
        <f>VLOOKUP(C29,'[1]6E'!$B$9:$M$43,12,FALSE)</f>
        <v>5</v>
      </c>
      <c r="H29" s="6">
        <f>VLOOKUP(C29,'[1]6E'!$B$9:$M$43,11,FALSE)</f>
        <v>13</v>
      </c>
      <c r="I29" s="6">
        <f>VLOOKUP(C29,'[1]6E'!$B$9:$M$43,7,FALSE)</f>
        <v>100</v>
      </c>
      <c r="J29" s="6">
        <f>VLOOKUP(C29,'[1]6E'!$B$9:$M$43,6,FALSE)</f>
        <v>70</v>
      </c>
      <c r="K29" s="6">
        <f>VLOOKUP(C29,'[1]6E'!$B$9:$M$43,5,FALSE)</f>
        <v>48</v>
      </c>
      <c r="L29" s="6">
        <f>VLOOKUP(C29,'[1]6E'!$B$9:$M$43,4,FALSE)</f>
        <v>10</v>
      </c>
      <c r="M29" s="1">
        <f t="shared" si="0"/>
        <v>64.5</v>
      </c>
      <c r="N29" s="1" t="str">
        <f t="shared" si="1"/>
        <v>B-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150407</v>
      </c>
      <c r="E30" s="1" t="s">
        <v>17</v>
      </c>
      <c r="F30" s="1" t="s">
        <v>18</v>
      </c>
      <c r="G30" s="6">
        <f>VLOOKUP(C30,'[1]6E'!$B$9:$M$43,12,FALSE)</f>
        <v>5</v>
      </c>
      <c r="H30" s="6">
        <f>VLOOKUP(C30,'[1]6E'!$B$9:$M$43,11,FALSE)</f>
        <v>6</v>
      </c>
      <c r="I30" s="6">
        <f>VLOOKUP(C30,'[1]6E'!$B$9:$M$43,7,FALSE)</f>
        <v>100</v>
      </c>
      <c r="J30" s="6">
        <f>VLOOKUP(C30,'[1]6E'!$B$9:$M$43,6,FALSE)</f>
        <v>72</v>
      </c>
      <c r="K30" s="6">
        <f>VLOOKUP(C30,'[1]6E'!$B$9:$M$43,5,FALSE)</f>
        <v>43</v>
      </c>
      <c r="L30" s="6">
        <f>VLOOKUP(C30,'[1]6E'!$B$9:$M$43,4,FALSE)</f>
        <v>40</v>
      </c>
      <c r="M30" s="1">
        <f t="shared" si="0"/>
        <v>67.349999999999994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150560</v>
      </c>
      <c r="E31" s="1" t="s">
        <v>17</v>
      </c>
      <c r="F31" s="1" t="s">
        <v>18</v>
      </c>
      <c r="G31" s="6">
        <f>VLOOKUP(C31,'[1]6E'!$B$9:$M$43,12,FALSE)</f>
        <v>5</v>
      </c>
      <c r="H31" s="6">
        <f>VLOOKUP(C31,'[1]6E'!$B$9:$M$43,11,FALSE)</f>
        <v>0</v>
      </c>
      <c r="I31" s="6">
        <f>VLOOKUP(C31,'[1]6E'!$B$9:$M$43,7,FALSE)</f>
        <v>100</v>
      </c>
      <c r="J31" s="6">
        <f>VLOOKUP(C31,'[1]6E'!$B$9:$M$43,6,FALSE)</f>
        <v>66</v>
      </c>
      <c r="K31" s="6">
        <f>VLOOKUP(C31,'[1]6E'!$B$9:$M$43,5,FALSE)</f>
        <v>25</v>
      </c>
      <c r="L31" s="6">
        <f>VLOOKUP(C31,'[1]6E'!$B$9:$M$43,4,FALSE)</f>
        <v>15</v>
      </c>
      <c r="M31" s="1">
        <f t="shared" si="0"/>
        <v>46.3</v>
      </c>
      <c r="N31" s="1" t="str">
        <f t="shared" si="1"/>
        <v>D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148913</v>
      </c>
      <c r="E32" s="1" t="s">
        <v>17</v>
      </c>
      <c r="F32" s="1" t="s">
        <v>18</v>
      </c>
      <c r="G32" s="6">
        <f>VLOOKUP(C32,'[1]6E'!$B$9:$M$43,12,FALSE)</f>
        <v>5</v>
      </c>
      <c r="H32" s="6">
        <f>VLOOKUP(C32,'[1]6E'!$B$9:$M$43,11,FALSE)</f>
        <v>0</v>
      </c>
      <c r="I32" s="6">
        <f>VLOOKUP(C32,'[1]6E'!$B$9:$M$43,7,FALSE)</f>
        <v>100</v>
      </c>
      <c r="J32" s="6">
        <f>VLOOKUP(C32,'[1]6E'!$B$9:$M$43,6,FALSE)</f>
        <v>81</v>
      </c>
      <c r="K32" s="6">
        <f>VLOOKUP(C32,'[1]6E'!$B$9:$M$43,5,FALSE)</f>
        <v>65</v>
      </c>
      <c r="L32" s="6">
        <f>VLOOKUP(C32,'[1]6E'!$B$9:$M$43,4,FALSE)</f>
        <v>35</v>
      </c>
      <c r="M32" s="1">
        <f t="shared" si="0"/>
        <v>67.8</v>
      </c>
      <c r="N32" s="1" t="str">
        <f t="shared" si="1"/>
        <v>B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146337</v>
      </c>
      <c r="E33" s="1" t="s">
        <v>17</v>
      </c>
      <c r="F33" s="1" t="s">
        <v>18</v>
      </c>
      <c r="G33" s="6">
        <f>VLOOKUP(C33,'[1]6E'!$B$9:$M$43,12,FALSE)</f>
        <v>0</v>
      </c>
      <c r="H33" s="6">
        <f>VLOOKUP(C33,'[1]6E'!$B$9:$M$43,11,FALSE)</f>
        <v>0</v>
      </c>
      <c r="I33" s="6">
        <f>VLOOKUP(C33,'[1]6E'!$B$9:$M$43,7,FALSE)</f>
        <v>100</v>
      </c>
      <c r="J33" s="6">
        <f>VLOOKUP(C33,'[1]6E'!$B$9:$M$43,6,FALSE)</f>
        <v>71</v>
      </c>
      <c r="K33" s="6">
        <f>VLOOKUP(C33,'[1]6E'!$B$9:$M$43,5,FALSE)</f>
        <v>30</v>
      </c>
      <c r="L33" s="6">
        <f>VLOOKUP(C33,'[1]6E'!$B$9:$M$43,4,FALSE)</f>
        <v>10</v>
      </c>
      <c r="M33" s="1">
        <f t="shared" si="0"/>
        <v>42.3</v>
      </c>
      <c r="N33" s="1" t="str">
        <f t="shared" si="1"/>
        <v>D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147114</v>
      </c>
      <c r="E34" s="1" t="s">
        <v>17</v>
      </c>
      <c r="F34" s="1" t="s">
        <v>18</v>
      </c>
      <c r="G34" s="6">
        <f>VLOOKUP(C34,'[1]6E'!$B$9:$M$43,12,FALSE)</f>
        <v>0</v>
      </c>
      <c r="H34" s="6">
        <f>VLOOKUP(C34,'[1]6E'!$B$9:$M$43,11,FALSE)</f>
        <v>0</v>
      </c>
      <c r="I34" s="6">
        <f>VLOOKUP(C34,'[1]6E'!$B$9:$M$43,7,FALSE)</f>
        <v>100</v>
      </c>
      <c r="J34" s="6">
        <f>VLOOKUP(C34,'[1]6E'!$B$9:$M$43,6,FALSE)</f>
        <v>67</v>
      </c>
      <c r="K34" s="6">
        <f>VLOOKUP(C34,'[1]6E'!$B$9:$M$43,5,FALSE)</f>
        <v>64</v>
      </c>
      <c r="L34" s="6">
        <f>VLOOKUP(C34,'[1]6E'!$B$9:$M$43,4,FALSE)</f>
        <v>15</v>
      </c>
      <c r="M34" s="1">
        <f t="shared" si="0"/>
        <v>51.349999999999994</v>
      </c>
      <c r="N34" s="1" t="str">
        <f t="shared" si="1"/>
        <v>C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146697</v>
      </c>
      <c r="E35" s="1" t="s">
        <v>17</v>
      </c>
      <c r="F35" s="1" t="s">
        <v>18</v>
      </c>
      <c r="G35" s="6">
        <f>VLOOKUP(C35,'[1]6E'!$B$9:$M$43,12,FALSE)</f>
        <v>0</v>
      </c>
      <c r="H35" s="6">
        <f>VLOOKUP(C35,'[1]6E'!$B$9:$M$43,11,FALSE)</f>
        <v>0</v>
      </c>
      <c r="I35" s="6">
        <f>VLOOKUP(C35,'[1]6E'!$B$9:$M$43,7,FALSE)</f>
        <v>100</v>
      </c>
      <c r="J35" s="6">
        <f>VLOOKUP(C35,'[1]6E'!$B$9:$M$43,6,FALSE)</f>
        <v>70</v>
      </c>
      <c r="K35" s="6">
        <f>VLOOKUP(C35,'[1]6E'!$B$9:$M$43,5,FALSE)</f>
        <v>32</v>
      </c>
      <c r="L35" s="6">
        <f>VLOOKUP(C35,'[1]6E'!$B$9:$M$43,4,FALSE)</f>
        <v>5</v>
      </c>
      <c r="M35" s="1">
        <f t="shared" si="0"/>
        <v>40.75</v>
      </c>
      <c r="N35" s="1" t="str">
        <f t="shared" si="1"/>
        <v>D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149096</v>
      </c>
      <c r="E36" s="1" t="s">
        <v>17</v>
      </c>
      <c r="F36" s="1" t="s">
        <v>18</v>
      </c>
      <c r="G36" s="6">
        <f>VLOOKUP(C36,'[1]6E'!$B$9:$M$43,12,FALSE)</f>
        <v>0</v>
      </c>
      <c r="H36" s="6">
        <f>VLOOKUP(C36,'[1]6E'!$B$9:$M$43,11,FALSE)</f>
        <v>0</v>
      </c>
      <c r="I36" s="6">
        <f>VLOOKUP(C36,'[1]6E'!$B$9:$M$43,7,FALSE)</f>
        <v>100</v>
      </c>
      <c r="J36" s="6">
        <f>VLOOKUP(C36,'[1]6E'!$B$9:$M$43,6,FALSE)</f>
        <v>73</v>
      </c>
      <c r="K36" s="6">
        <f>VLOOKUP(C36,'[1]6E'!$B$9:$M$43,5,FALSE)</f>
        <v>26</v>
      </c>
      <c r="L36" s="6">
        <f>VLOOKUP(C36,'[1]6E'!$B$9:$M$43,4,FALSE)</f>
        <v>10</v>
      </c>
      <c r="M36" s="1">
        <f t="shared" si="0"/>
        <v>41.9</v>
      </c>
      <c r="N36" s="1" t="str">
        <f t="shared" si="1"/>
        <v>D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148106</v>
      </c>
      <c r="E37" s="1" t="s">
        <v>17</v>
      </c>
      <c r="F37" s="1" t="s">
        <v>18</v>
      </c>
      <c r="G37" s="6">
        <f>VLOOKUP(C37,'[1]6E'!$B$9:$M$43,12,FALSE)</f>
        <v>5</v>
      </c>
      <c r="H37" s="6">
        <f>VLOOKUP(C37,'[1]6E'!$B$9:$M$43,11,FALSE)</f>
        <v>5</v>
      </c>
      <c r="I37" s="6">
        <f>VLOOKUP(C37,'[1]6E'!$B$9:$M$43,7,FALSE)</f>
        <v>100</v>
      </c>
      <c r="J37" s="6">
        <f>VLOOKUP(C37,'[1]6E'!$B$9:$M$43,6,FALSE)</f>
        <v>60</v>
      </c>
      <c r="K37" s="6">
        <f>VLOOKUP(C37,'[1]6E'!$B$9:$M$43,5,FALSE)</f>
        <v>20</v>
      </c>
      <c r="L37" s="6">
        <f>VLOOKUP(C37,'[1]6E'!$B$9:$M$43,4,FALSE)</f>
        <v>10</v>
      </c>
      <c r="M37" s="1">
        <f t="shared" si="0"/>
        <v>46.5</v>
      </c>
      <c r="N37" s="1" t="str">
        <f t="shared" si="1"/>
        <v>D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147222</v>
      </c>
      <c r="E38" s="1" t="s">
        <v>17</v>
      </c>
      <c r="F38" s="1" t="s">
        <v>18</v>
      </c>
      <c r="G38" s="6">
        <f>VLOOKUP(C38,'[1]6E'!$B$9:$M$43,12,FALSE)</f>
        <v>0</v>
      </c>
      <c r="H38" s="6">
        <f>VLOOKUP(C38,'[1]6E'!$B$9:$M$43,11,FALSE)</f>
        <v>2</v>
      </c>
      <c r="I38" s="6">
        <f>VLOOKUP(C38,'[1]6E'!$B$9:$M$43,7,FALSE)</f>
        <v>0</v>
      </c>
      <c r="J38" s="6">
        <f>VLOOKUP(C38,'[1]6E'!$B$9:$M$43,6,FALSE)</f>
        <v>60</v>
      </c>
      <c r="K38" s="6">
        <f>VLOOKUP(C38,'[1]6E'!$B$9:$M$43,5,FALSE)</f>
        <v>36</v>
      </c>
      <c r="L38" s="6">
        <f>VLOOKUP(C38,'[1]6E'!$B$9:$M$43,4,FALSE)</f>
        <v>15</v>
      </c>
      <c r="M38" s="1">
        <f t="shared" si="0"/>
        <v>34.25</v>
      </c>
      <c r="N38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destiarultimaswari@gmail.com</cp:lastModifiedBy>
  <dcterms:created xsi:type="dcterms:W3CDTF">2024-07-01T02:24:45Z</dcterms:created>
  <dcterms:modified xsi:type="dcterms:W3CDTF">2024-07-04T00:39:06Z</dcterms:modified>
  <cp:category>nilai</cp:category>
</cp:coreProperties>
</file>