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H:\My Drive\3. SEMESTER GENAP\INPUT NILAI SIAKAD\SIAKAD 2024.1\"/>
    </mc:Choice>
  </mc:AlternateContent>
  <xr:revisionPtr revIDLastSave="0" documentId="13_ncr:1_{B8C741EF-97D9-418A-A48A-E4D928E50B2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1" l="1"/>
  <c r="G32" i="1"/>
  <c r="M32" i="1"/>
  <c r="N32" i="1" s="1"/>
  <c r="G31" i="1"/>
  <c r="G30" i="1"/>
  <c r="G29" i="1"/>
  <c r="G28" i="1"/>
  <c r="G27" i="1"/>
  <c r="G26" i="1"/>
  <c r="G25" i="1"/>
  <c r="G24" i="1"/>
  <c r="M24" i="1" s="1"/>
  <c r="N24" i="1" s="1"/>
  <c r="G23" i="1"/>
  <c r="M23" i="1" s="1"/>
  <c r="N23" i="1" s="1"/>
  <c r="G22" i="1"/>
  <c r="G21" i="1"/>
  <c r="G20" i="1"/>
  <c r="G19" i="1"/>
  <c r="G18" i="1"/>
  <c r="G16" i="1"/>
  <c r="L17" i="1"/>
  <c r="K17" i="1"/>
  <c r="H17" i="1"/>
  <c r="G17" i="1"/>
  <c r="G15" i="1"/>
  <c r="G14" i="1"/>
  <c r="M14" i="1" s="1"/>
  <c r="N14" i="1" s="1"/>
  <c r="G13" i="1"/>
  <c r="G12" i="1"/>
  <c r="G11" i="1"/>
  <c r="M11" i="1" s="1"/>
  <c r="N11" i="1" s="1"/>
  <c r="G10" i="1"/>
  <c r="M10" i="1" s="1"/>
  <c r="N10" i="1" s="1"/>
  <c r="G9" i="1"/>
  <c r="M33" i="1"/>
  <c r="N33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2" i="1"/>
  <c r="N22" i="1" s="1"/>
  <c r="M21" i="1"/>
  <c r="N21" i="1" s="1"/>
  <c r="M20" i="1"/>
  <c r="N20" i="1" s="1"/>
  <c r="M19" i="1"/>
  <c r="N19" i="1" s="1"/>
  <c r="M18" i="1"/>
  <c r="N18" i="1" s="1"/>
  <c r="M16" i="1"/>
  <c r="N16" i="1" s="1"/>
  <c r="M15" i="1"/>
  <c r="N15" i="1" s="1"/>
  <c r="M13" i="1"/>
  <c r="N13" i="1" s="1"/>
  <c r="M12" i="1"/>
  <c r="N12" i="1" s="1"/>
  <c r="M9" i="1"/>
  <c r="N9" i="1" s="1"/>
  <c r="M8" i="1"/>
  <c r="N8" i="1" s="1"/>
  <c r="M7" i="1"/>
  <c r="N7" i="1" s="1"/>
  <c r="M6" i="1"/>
  <c r="N6" i="1" s="1"/>
  <c r="M5" i="1"/>
  <c r="N5" i="1" s="1"/>
  <c r="M4" i="1"/>
  <c r="M17" i="1" l="1"/>
  <c r="N17" i="1" s="1"/>
</calcChain>
</file>

<file path=xl/sharedStrings.xml><?xml version="1.0" encoding="utf-8"?>
<sst xmlns="http://schemas.openxmlformats.org/spreadsheetml/2006/main" count="131" uniqueCount="75">
  <si>
    <t>Daftar Nilai PEMINDAHAN TANAH MEKANIS (D1B2A30A)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</si>
  <si>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</si>
  <si>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</si>
  <si>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</si>
  <si>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</si>
  <si>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</si>
  <si>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</si>
  <si>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</si>
  <si>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</si>
  <si>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</si>
  <si>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</si>
  <si>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</si>
  <si>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</si>
  <si>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</si>
  <si>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</si>
  <si>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2019D1B017</t>
  </si>
  <si>
    <t>AHMAD ZIDDNI ILMAN HOLID</t>
  </si>
  <si>
    <t>D1B2A30A</t>
  </si>
  <si>
    <t>PEMINDAHAN TANAH MEKANIS</t>
  </si>
  <si>
    <t>2019D1B024</t>
  </si>
  <si>
    <t>ANDRIYAN PRATAMA PUTRA</t>
  </si>
  <si>
    <t>2020D1B032</t>
  </si>
  <si>
    <t>ALFARIS</t>
  </si>
  <si>
    <t>2021D1B013</t>
  </si>
  <si>
    <t>DANDY FERDIANSYAH</t>
  </si>
  <si>
    <t>2022D1B013</t>
  </si>
  <si>
    <t>ARI WIJAYA</t>
  </si>
  <si>
    <t>2022D1B022</t>
  </si>
  <si>
    <t>DINDA AYU LESTARI</t>
  </si>
  <si>
    <t>2022D1B034</t>
  </si>
  <si>
    <t>GITA MANDALAKSANA</t>
  </si>
  <si>
    <t>2022D1B039</t>
  </si>
  <si>
    <t>HIPZUL MURSALIM</t>
  </si>
  <si>
    <t>2022D1B049</t>
  </si>
  <si>
    <t>KHALIF AL RAHMAN</t>
  </si>
  <si>
    <t>2022D1B050</t>
  </si>
  <si>
    <t>KHUSNUL QUR'ANI</t>
  </si>
  <si>
    <t>2022D1B073</t>
  </si>
  <si>
    <t>MUHAMMAD RIZKAN SOFIANSYAH</t>
  </si>
  <si>
    <t>2022D1B076</t>
  </si>
  <si>
    <t>NANA VANIA</t>
  </si>
  <si>
    <t>2022D1B080</t>
  </si>
  <si>
    <t>PUJA ZIADI SULTHAN</t>
  </si>
  <si>
    <t>2022D1B083</t>
  </si>
  <si>
    <t>RAMADZAN MULIADI KHOBIR</t>
  </si>
  <si>
    <t>2022D1B088</t>
  </si>
  <si>
    <t>RITIYA ARIYANI</t>
  </si>
  <si>
    <t>2022D1B097</t>
  </si>
  <si>
    <t>SUDHAN AROBY</t>
  </si>
  <si>
    <t>2022D1B101</t>
  </si>
  <si>
    <t>TIARA EFFANI</t>
  </si>
  <si>
    <t>2022D1B110</t>
  </si>
  <si>
    <t>DEA ANANDA PUTRI</t>
  </si>
  <si>
    <t>2022D1B112</t>
  </si>
  <si>
    <t>DIMAS ADIN FAJAR NUGROHO</t>
  </si>
  <si>
    <t>2022D1B113</t>
  </si>
  <si>
    <t>FINA AFRILIA CAHYANING</t>
  </si>
  <si>
    <t>2022D1B119</t>
  </si>
  <si>
    <t>IFAN ADI SAPUTRA</t>
  </si>
  <si>
    <t>2022D1B128</t>
  </si>
  <si>
    <t>M. SIGIT MAULANA</t>
  </si>
  <si>
    <t>2022D1B136</t>
  </si>
  <si>
    <t>RAHMAWATI</t>
  </si>
  <si>
    <t>2022D1B152</t>
  </si>
  <si>
    <t>DELA DWI SANTIKA</t>
  </si>
  <si>
    <t>2022D1B160</t>
  </si>
  <si>
    <t>JULFAHMI</t>
  </si>
  <si>
    <t>2022D1B163</t>
  </si>
  <si>
    <t>M. NURIZAN KHAFIZI</t>
  </si>
  <si>
    <t>2022D1B178</t>
  </si>
  <si>
    <t>SOFYAN DAYUDINATA</t>
  </si>
  <si>
    <t>2022D1B187</t>
  </si>
  <si>
    <t>RIO HANDIKA</t>
  </si>
  <si>
    <t>2022D1B188</t>
  </si>
  <si>
    <t>DINDA SEPTIANI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</si>
</sst>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topLeftCell="A3" workbookViewId="0">
      <pane xSplit="6165" ySplit="600" topLeftCell="D1" activePane="bottomRight"/>
      <selection activeCell="A4" sqref="A4"/>
      <selection pane="topRight" activeCell="D4" sqref="D4"/>
      <selection pane="bottomLeft" activeCell="A29" sqref="A29:XFD29"/>
      <selection pane="bottomRight" activeCell="Q19" sqref="Q1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0.2</v>
      </c>
      <c r="I4" s="5">
        <v>0</v>
      </c>
      <c r="J4" s="5">
        <v>0</v>
      </c>
      <c r="K4" s="5">
        <v>0.3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150656</v>
      </c>
      <c r="E5" s="1" t="s">
        <v>17</v>
      </c>
      <c r="F5" s="1" t="s">
        <v>18</v>
      </c>
      <c r="G5" s="6">
        <v>1</v>
      </c>
      <c r="H5" s="6">
        <v>1</v>
      </c>
      <c r="I5" s="6"/>
      <c r="J5" s="6"/>
      <c r="K5" s="6">
        <v>1</v>
      </c>
      <c r="L5" s="6">
        <v>1</v>
      </c>
      <c r="M5" s="1">
        <f t="shared" ref="M5:M33" si="0">G5*$G$4 + H5*$H$4 + I5*$I$4 + J5*$J$4 + K5*$K$4 + L5*$L$4</f>
        <v>1</v>
      </c>
      <c r="N5" s="1" t="str">
        <f t="shared" ref="N5:N33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150651</v>
      </c>
      <c r="E6" s="1" t="s">
        <v>17</v>
      </c>
      <c r="F6" s="1" t="s">
        <v>18</v>
      </c>
      <c r="G6" s="6">
        <v>1</v>
      </c>
      <c r="H6" s="6">
        <v>1</v>
      </c>
      <c r="I6" s="6"/>
      <c r="J6" s="6"/>
      <c r="K6" s="6">
        <v>1</v>
      </c>
      <c r="L6" s="6">
        <v>1</v>
      </c>
      <c r="M6" s="1">
        <f t="shared" si="0"/>
        <v>1</v>
      </c>
      <c r="N6" s="1" t="str">
        <f t="shared" si="1"/>
        <v>E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146690</v>
      </c>
      <c r="E7" s="1" t="s">
        <v>17</v>
      </c>
      <c r="F7" s="1" t="s">
        <v>18</v>
      </c>
      <c r="G7" s="6">
        <v>1</v>
      </c>
      <c r="H7" s="6">
        <v>1</v>
      </c>
      <c r="I7" s="6"/>
      <c r="J7" s="6"/>
      <c r="K7" s="6">
        <v>1</v>
      </c>
      <c r="L7" s="6">
        <v>1</v>
      </c>
      <c r="M7" s="1">
        <f t="shared" si="0"/>
        <v>1</v>
      </c>
      <c r="N7" s="1" t="str">
        <f t="shared" si="1"/>
        <v>E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149088</v>
      </c>
      <c r="E8" s="1" t="s">
        <v>17</v>
      </c>
      <c r="F8" s="1" t="s">
        <v>18</v>
      </c>
      <c r="G8" s="6">
        <v>1</v>
      </c>
      <c r="H8" s="6">
        <v>1</v>
      </c>
      <c r="I8" s="6"/>
      <c r="J8" s="6"/>
      <c r="K8" s="6">
        <v>1</v>
      </c>
      <c r="L8" s="6">
        <v>1</v>
      </c>
      <c r="M8" s="1">
        <f t="shared" si="0"/>
        <v>1</v>
      </c>
      <c r="N8" s="1" t="str">
        <f t="shared" si="1"/>
        <v>E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146927</v>
      </c>
      <c r="E9" s="1" t="s">
        <v>17</v>
      </c>
      <c r="F9" s="1" t="s">
        <v>18</v>
      </c>
      <c r="G9" s="6">
        <f>AVERAGE(85.71,90)</f>
        <v>87.85499999999999</v>
      </c>
      <c r="H9" s="6">
        <v>95</v>
      </c>
      <c r="I9" s="6"/>
      <c r="J9" s="6"/>
      <c r="K9" s="6">
        <v>65</v>
      </c>
      <c r="L9" s="6">
        <v>45</v>
      </c>
      <c r="M9" s="1">
        <f t="shared" si="0"/>
        <v>69.570999999999998</v>
      </c>
      <c r="N9" s="1" t="str">
        <f t="shared" si="1"/>
        <v>B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145332</v>
      </c>
      <c r="E10" s="1" t="s">
        <v>17</v>
      </c>
      <c r="F10" s="1" t="s">
        <v>18</v>
      </c>
      <c r="G10" s="6">
        <f>AVERAGE(85.71,90)</f>
        <v>87.85499999999999</v>
      </c>
      <c r="H10" s="6">
        <v>95</v>
      </c>
      <c r="I10" s="6"/>
      <c r="J10" s="6"/>
      <c r="K10" s="6">
        <v>65</v>
      </c>
      <c r="L10" s="6">
        <v>40</v>
      </c>
      <c r="M10" s="1">
        <f t="shared" si="0"/>
        <v>68.070999999999998</v>
      </c>
      <c r="N10" s="1" t="str">
        <f t="shared" si="1"/>
        <v>B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148272</v>
      </c>
      <c r="E11" s="1" t="s">
        <v>17</v>
      </c>
      <c r="F11" s="1" t="s">
        <v>18</v>
      </c>
      <c r="G11" s="6">
        <f>AVERAGE(78.57,80)</f>
        <v>79.284999999999997</v>
      </c>
      <c r="H11" s="6">
        <v>47.5</v>
      </c>
      <c r="I11" s="6"/>
      <c r="J11" s="6"/>
      <c r="K11" s="6">
        <v>65</v>
      </c>
      <c r="L11" s="6">
        <v>55</v>
      </c>
      <c r="M11" s="1">
        <f t="shared" si="0"/>
        <v>61.356999999999999</v>
      </c>
      <c r="N11" s="1" t="str">
        <f t="shared" si="1"/>
        <v>B-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145630</v>
      </c>
      <c r="E12" s="1" t="s">
        <v>17</v>
      </c>
      <c r="F12" s="1" t="s">
        <v>18</v>
      </c>
      <c r="G12" s="6">
        <f>AVERAGE(92.86,90)</f>
        <v>91.43</v>
      </c>
      <c r="H12" s="6">
        <v>95</v>
      </c>
      <c r="I12" s="6"/>
      <c r="J12" s="6"/>
      <c r="K12" s="6">
        <v>65</v>
      </c>
      <c r="L12" s="6">
        <v>60</v>
      </c>
      <c r="M12" s="1">
        <f t="shared" si="0"/>
        <v>74.786000000000001</v>
      </c>
      <c r="N12" s="1" t="str">
        <f t="shared" si="1"/>
        <v>B+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146686</v>
      </c>
      <c r="E13" s="1" t="s">
        <v>17</v>
      </c>
      <c r="F13" s="1" t="s">
        <v>18</v>
      </c>
      <c r="G13" s="6">
        <f>AVERAGE(85.71,90)</f>
        <v>87.85499999999999</v>
      </c>
      <c r="H13" s="6">
        <v>95</v>
      </c>
      <c r="I13" s="6"/>
      <c r="J13" s="6"/>
      <c r="K13" s="6">
        <v>65</v>
      </c>
      <c r="L13" s="6">
        <v>55</v>
      </c>
      <c r="M13" s="1">
        <f t="shared" si="0"/>
        <v>72.570999999999998</v>
      </c>
      <c r="N13" s="1" t="str">
        <f t="shared" si="1"/>
        <v>B+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149683</v>
      </c>
      <c r="E14" s="1" t="s">
        <v>17</v>
      </c>
      <c r="F14" s="1" t="s">
        <v>18</v>
      </c>
      <c r="G14" s="6">
        <f>AVERAGE(100,100)</f>
        <v>100</v>
      </c>
      <c r="H14" s="6">
        <v>95</v>
      </c>
      <c r="I14" s="6"/>
      <c r="J14" s="6"/>
      <c r="K14" s="6">
        <v>70</v>
      </c>
      <c r="L14" s="6">
        <v>50</v>
      </c>
      <c r="M14" s="1">
        <f t="shared" si="0"/>
        <v>75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147276</v>
      </c>
      <c r="E15" s="1" t="s">
        <v>17</v>
      </c>
      <c r="F15" s="1" t="s">
        <v>18</v>
      </c>
      <c r="G15" s="6">
        <f>AVERAGE(100,100)</f>
        <v>100</v>
      </c>
      <c r="H15" s="6">
        <v>95</v>
      </c>
      <c r="I15" s="6"/>
      <c r="J15" s="6"/>
      <c r="K15" s="6">
        <v>70</v>
      </c>
      <c r="L15" s="6">
        <v>40</v>
      </c>
      <c r="M15" s="1">
        <f t="shared" si="0"/>
        <v>72</v>
      </c>
      <c r="N15" s="1" t="str">
        <f t="shared" si="1"/>
        <v>B+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145254</v>
      </c>
      <c r="E16" s="1" t="s">
        <v>17</v>
      </c>
      <c r="F16" s="1" t="s">
        <v>18</v>
      </c>
      <c r="G16" s="6">
        <f>AVERAGE(92.86,90)</f>
        <v>91.43</v>
      </c>
      <c r="H16" s="6">
        <v>95</v>
      </c>
      <c r="I16" s="6"/>
      <c r="J16" s="6"/>
      <c r="K16" s="6">
        <v>60</v>
      </c>
      <c r="L16" s="6">
        <v>45</v>
      </c>
      <c r="M16" s="1">
        <f t="shared" si="0"/>
        <v>68.786000000000001</v>
      </c>
      <c r="N16" s="1" t="str">
        <f t="shared" si="1"/>
        <v>B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150633</v>
      </c>
      <c r="E17" s="1" t="s">
        <v>17</v>
      </c>
      <c r="F17" s="1" t="s">
        <v>18</v>
      </c>
      <c r="G17" s="6">
        <f>AVERAGE(92.86,90)+2</f>
        <v>93.43</v>
      </c>
      <c r="H17" s="6">
        <f>47.5+2</f>
        <v>49.5</v>
      </c>
      <c r="I17" s="6"/>
      <c r="J17" s="6"/>
      <c r="K17" s="6">
        <f>65+2</f>
        <v>67</v>
      </c>
      <c r="L17" s="6">
        <f>50+2</f>
        <v>52</v>
      </c>
      <c r="M17" s="1">
        <f t="shared" si="0"/>
        <v>64.286000000000001</v>
      </c>
      <c r="N17" s="1" t="str">
        <f t="shared" si="1"/>
        <v>B-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145255</v>
      </c>
      <c r="E18" s="1" t="s">
        <v>17</v>
      </c>
      <c r="F18" s="1" t="s">
        <v>18</v>
      </c>
      <c r="G18" s="6">
        <f>AVERAGE(100,100)</f>
        <v>100</v>
      </c>
      <c r="H18" s="6">
        <v>95</v>
      </c>
      <c r="I18" s="6"/>
      <c r="J18" s="6"/>
      <c r="K18" s="6">
        <v>80</v>
      </c>
      <c r="L18" s="6">
        <v>60</v>
      </c>
      <c r="M18" s="1">
        <f t="shared" si="0"/>
        <v>81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147460</v>
      </c>
      <c r="E19" s="1" t="s">
        <v>17</v>
      </c>
      <c r="F19" s="1" t="s">
        <v>18</v>
      </c>
      <c r="G19" s="6">
        <f>AVERAGE(92.86,90)</f>
        <v>91.43</v>
      </c>
      <c r="H19" s="6">
        <v>47.5</v>
      </c>
      <c r="I19" s="6"/>
      <c r="J19" s="6"/>
      <c r="K19" s="6">
        <v>65</v>
      </c>
      <c r="L19" s="6">
        <v>50</v>
      </c>
      <c r="M19" s="1">
        <f t="shared" si="0"/>
        <v>62.286000000000001</v>
      </c>
      <c r="N19" s="1" t="str">
        <f t="shared" si="1"/>
        <v>B-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145196</v>
      </c>
      <c r="E20" s="1" t="s">
        <v>17</v>
      </c>
      <c r="F20" s="1" t="s">
        <v>18</v>
      </c>
      <c r="G20" s="6">
        <f>AVERAGE(100,100)</f>
        <v>100</v>
      </c>
      <c r="H20" s="6">
        <v>95</v>
      </c>
      <c r="I20" s="6"/>
      <c r="J20" s="6"/>
      <c r="K20" s="6">
        <v>85</v>
      </c>
      <c r="L20" s="6">
        <v>75</v>
      </c>
      <c r="M20" s="1">
        <f t="shared" si="0"/>
        <v>87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147422</v>
      </c>
      <c r="E21" s="1" t="s">
        <v>17</v>
      </c>
      <c r="F21" s="1" t="s">
        <v>18</v>
      </c>
      <c r="G21" s="6">
        <f>AVERAGE(100,100)</f>
        <v>100</v>
      </c>
      <c r="H21" s="6">
        <v>95</v>
      </c>
      <c r="I21" s="6"/>
      <c r="J21" s="6"/>
      <c r="K21" s="6">
        <v>80</v>
      </c>
      <c r="L21" s="6">
        <v>55</v>
      </c>
      <c r="M21" s="1">
        <f t="shared" si="0"/>
        <v>79.5</v>
      </c>
      <c r="N21" s="1" t="str">
        <f t="shared" si="1"/>
        <v>A-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145311</v>
      </c>
      <c r="E22" s="1" t="s">
        <v>17</v>
      </c>
      <c r="F22" s="1" t="s">
        <v>18</v>
      </c>
      <c r="G22" s="6">
        <f>AVERAGE(78.57,80)</f>
        <v>79.284999999999997</v>
      </c>
      <c r="H22" s="6">
        <v>95</v>
      </c>
      <c r="I22" s="6"/>
      <c r="J22" s="6"/>
      <c r="K22" s="6">
        <v>60</v>
      </c>
      <c r="L22" s="6">
        <v>55</v>
      </c>
      <c r="M22" s="1">
        <f t="shared" si="0"/>
        <v>69.356999999999999</v>
      </c>
      <c r="N22" s="1" t="str">
        <f t="shared" si="1"/>
        <v>B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145217</v>
      </c>
      <c r="E23" s="1" t="s">
        <v>17</v>
      </c>
      <c r="F23" s="1" t="s">
        <v>18</v>
      </c>
      <c r="G23" s="6">
        <f>AVERAGE(100,100)</f>
        <v>100</v>
      </c>
      <c r="H23" s="6">
        <v>95</v>
      </c>
      <c r="I23" s="6"/>
      <c r="J23" s="6"/>
      <c r="K23" s="6">
        <v>70</v>
      </c>
      <c r="L23" s="6">
        <v>35</v>
      </c>
      <c r="M23" s="1">
        <f t="shared" si="0"/>
        <v>70.5</v>
      </c>
      <c r="N23" s="1" t="str">
        <f t="shared" si="1"/>
        <v>B+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145597</v>
      </c>
      <c r="E24" s="1" t="s">
        <v>17</v>
      </c>
      <c r="F24" s="1" t="s">
        <v>18</v>
      </c>
      <c r="G24" s="6">
        <f>AVERAGE(100,100)</f>
        <v>100</v>
      </c>
      <c r="H24" s="6">
        <v>95</v>
      </c>
      <c r="I24" s="6"/>
      <c r="J24" s="6"/>
      <c r="K24" s="6">
        <v>65</v>
      </c>
      <c r="L24" s="6">
        <v>45</v>
      </c>
      <c r="M24" s="1">
        <f t="shared" si="0"/>
        <v>72</v>
      </c>
      <c r="N24" s="1" t="str">
        <f t="shared" si="1"/>
        <v>B+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145142</v>
      </c>
      <c r="E25" s="1" t="s">
        <v>17</v>
      </c>
      <c r="F25" s="1" t="s">
        <v>18</v>
      </c>
      <c r="G25" s="6">
        <f>AVERAGE(78.57,80)</f>
        <v>79.284999999999997</v>
      </c>
      <c r="H25" s="6">
        <v>95</v>
      </c>
      <c r="I25" s="6"/>
      <c r="J25" s="6"/>
      <c r="K25" s="6">
        <v>65</v>
      </c>
      <c r="L25" s="6">
        <v>45</v>
      </c>
      <c r="M25" s="1">
        <f t="shared" si="0"/>
        <v>67.856999999999999</v>
      </c>
      <c r="N25" s="1" t="str">
        <f t="shared" si="1"/>
        <v>B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146145</v>
      </c>
      <c r="E26" s="1" t="s">
        <v>17</v>
      </c>
      <c r="F26" s="1" t="s">
        <v>18</v>
      </c>
      <c r="G26" s="6">
        <f>AVERAGE(100,100)</f>
        <v>100</v>
      </c>
      <c r="H26" s="6">
        <v>95</v>
      </c>
      <c r="I26" s="6"/>
      <c r="J26" s="6"/>
      <c r="K26" s="6">
        <v>55</v>
      </c>
      <c r="L26" s="6">
        <v>45</v>
      </c>
      <c r="M26" s="1">
        <f t="shared" si="0"/>
        <v>69</v>
      </c>
      <c r="N26" s="1" t="str">
        <f t="shared" si="1"/>
        <v>B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146752</v>
      </c>
      <c r="E27" s="1" t="s">
        <v>17</v>
      </c>
      <c r="F27" s="1" t="s">
        <v>18</v>
      </c>
      <c r="G27" s="6">
        <f>AVERAGE(0,60)</f>
        <v>30</v>
      </c>
      <c r="H27" s="6">
        <v>47.5</v>
      </c>
      <c r="I27" s="6"/>
      <c r="J27" s="6"/>
      <c r="K27" s="6">
        <v>1</v>
      </c>
      <c r="L27" s="6">
        <v>1</v>
      </c>
      <c r="M27" s="1">
        <f t="shared" si="0"/>
        <v>16.100000000000001</v>
      </c>
      <c r="N27" s="1" t="str">
        <f t="shared" si="1"/>
        <v>E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145503</v>
      </c>
      <c r="E28" s="1" t="s">
        <v>17</v>
      </c>
      <c r="F28" s="1" t="s">
        <v>18</v>
      </c>
      <c r="G28" s="6">
        <f>AVERAGE(100,100)</f>
        <v>100</v>
      </c>
      <c r="H28" s="6">
        <v>95</v>
      </c>
      <c r="I28" s="6"/>
      <c r="J28" s="6"/>
      <c r="K28" s="6">
        <v>65</v>
      </c>
      <c r="L28" s="6">
        <v>50</v>
      </c>
      <c r="M28" s="1">
        <f t="shared" si="0"/>
        <v>73.5</v>
      </c>
      <c r="N28" s="1" t="str">
        <f t="shared" si="1"/>
        <v>B+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148555</v>
      </c>
      <c r="E29" s="1" t="s">
        <v>17</v>
      </c>
      <c r="F29" s="1" t="s">
        <v>18</v>
      </c>
      <c r="G29" s="6">
        <f>AVERAGE(100,100)</f>
        <v>100</v>
      </c>
      <c r="H29" s="6">
        <v>95</v>
      </c>
      <c r="I29" s="6"/>
      <c r="J29" s="6"/>
      <c r="K29" s="6">
        <v>60</v>
      </c>
      <c r="L29" s="6">
        <v>60</v>
      </c>
      <c r="M29" s="1">
        <f t="shared" si="0"/>
        <v>75</v>
      </c>
      <c r="N29" s="1" t="str">
        <f t="shared" si="1"/>
        <v>A-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148491</v>
      </c>
      <c r="E30" s="1" t="s">
        <v>17</v>
      </c>
      <c r="F30" s="1" t="s">
        <v>18</v>
      </c>
      <c r="G30" s="6">
        <f>AVERAGE(85.71,90)</f>
        <v>87.85499999999999</v>
      </c>
      <c r="H30" s="6">
        <v>47.5</v>
      </c>
      <c r="I30" s="6"/>
      <c r="J30" s="6"/>
      <c r="K30" s="6">
        <v>70</v>
      </c>
      <c r="L30" s="6">
        <v>60</v>
      </c>
      <c r="M30" s="1">
        <f t="shared" si="0"/>
        <v>66.070999999999998</v>
      </c>
      <c r="N30" s="1" t="str">
        <f t="shared" si="1"/>
        <v>B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145388</v>
      </c>
      <c r="E31" s="1" t="s">
        <v>17</v>
      </c>
      <c r="F31" s="1" t="s">
        <v>18</v>
      </c>
      <c r="G31" s="6">
        <f>AVERAGE(78.57,80)</f>
        <v>79.284999999999997</v>
      </c>
      <c r="H31" s="6">
        <v>95</v>
      </c>
      <c r="I31" s="6"/>
      <c r="J31" s="6"/>
      <c r="K31" s="6">
        <v>65</v>
      </c>
      <c r="L31" s="6">
        <v>50</v>
      </c>
      <c r="M31" s="1">
        <f t="shared" si="0"/>
        <v>69.356999999999999</v>
      </c>
      <c r="N31" s="1" t="str">
        <f t="shared" si="1"/>
        <v>B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146061</v>
      </c>
      <c r="E32" s="1" t="s">
        <v>17</v>
      </c>
      <c r="F32" s="1" t="s">
        <v>18</v>
      </c>
      <c r="G32" s="6">
        <f>AVERAGE(92.86,90)</f>
        <v>91.43</v>
      </c>
      <c r="H32" s="6">
        <v>47.5</v>
      </c>
      <c r="I32" s="6"/>
      <c r="J32" s="6"/>
      <c r="K32" s="6">
        <v>85</v>
      </c>
      <c r="L32" s="6">
        <v>60</v>
      </c>
      <c r="M32" s="1">
        <f t="shared" si="0"/>
        <v>71.286000000000001</v>
      </c>
      <c r="N32" s="1" t="str">
        <f t="shared" si="1"/>
        <v>B+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147599</v>
      </c>
      <c r="E33" s="1" t="s">
        <v>17</v>
      </c>
      <c r="F33" s="1" t="s">
        <v>18</v>
      </c>
      <c r="G33" s="6">
        <f>AVERAGE(64.29,90)</f>
        <v>77.14500000000001</v>
      </c>
      <c r="H33" s="6">
        <v>47.5</v>
      </c>
      <c r="I33" s="6"/>
      <c r="J33" s="6"/>
      <c r="K33" s="6">
        <v>80</v>
      </c>
      <c r="L33" s="6">
        <v>48</v>
      </c>
      <c r="M33" s="1">
        <f t="shared" si="0"/>
        <v>63.329000000000001</v>
      </c>
      <c r="N33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Zarkasi</cp:lastModifiedBy>
  <dcterms:created xsi:type="dcterms:W3CDTF">2024-06-24T07:25:21Z</dcterms:created>
  <dcterms:modified xsi:type="dcterms:W3CDTF">2024-06-26T07:52:08Z</dcterms:modified>
  <cp:category>nilai</cp:category>
</cp:coreProperties>
</file>