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06C54904-D0CA-48A2-B9B8-DE90BDA2BCB9}" xr6:coauthVersionLast="47" xr6:coauthVersionMax="47" xr10:uidLastSave="{00000000-0000-0000-0000-000000000000}"/>
  <bookViews>
    <workbookView xWindow="-15" yWindow="-15" windowWidth="28830" windowHeight="77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M29" i="1" s="1"/>
  <c r="N29" i="1" s="1"/>
  <c r="G28" i="1"/>
  <c r="G27" i="1"/>
  <c r="L26" i="1"/>
  <c r="K26" i="1"/>
  <c r="H26" i="1"/>
  <c r="G26" i="1"/>
  <c r="L25" i="1"/>
  <c r="K25" i="1"/>
  <c r="M25" i="1" s="1"/>
  <c r="N25" i="1" s="1"/>
  <c r="H25" i="1"/>
  <c r="G25" i="1"/>
  <c r="G24" i="1"/>
  <c r="M24" i="1" s="1"/>
  <c r="N24" i="1" s="1"/>
  <c r="G23" i="1"/>
  <c r="L22" i="1"/>
  <c r="M22" i="1" s="1"/>
  <c r="N22" i="1" s="1"/>
  <c r="K22" i="1"/>
  <c r="H22" i="1"/>
  <c r="G22" i="1"/>
  <c r="G21" i="1"/>
  <c r="G20" i="1"/>
  <c r="M20" i="1" s="1"/>
  <c r="N20" i="1" s="1"/>
  <c r="G19" i="1"/>
  <c r="G18" i="1"/>
  <c r="M18" i="1" s="1"/>
  <c r="N18" i="1" s="1"/>
  <c r="G17" i="1"/>
  <c r="L16" i="1"/>
  <c r="K16" i="1"/>
  <c r="H16" i="1"/>
  <c r="M16" i="1" s="1"/>
  <c r="N16" i="1" s="1"/>
  <c r="G16" i="1"/>
  <c r="G14" i="1"/>
  <c r="G12" i="1"/>
  <c r="G13" i="1"/>
  <c r="M13" i="1" s="1"/>
  <c r="N13" i="1" s="1"/>
  <c r="M12" i="1"/>
  <c r="N12" i="1" s="1"/>
  <c r="L11" i="1"/>
  <c r="K11" i="1"/>
  <c r="H11" i="1"/>
  <c r="G11" i="1"/>
  <c r="G10" i="1"/>
  <c r="L9" i="1"/>
  <c r="K9" i="1"/>
  <c r="H9" i="1"/>
  <c r="G9" i="1"/>
  <c r="M9" i="1" s="1"/>
  <c r="N9" i="1" s="1"/>
  <c r="L8" i="1"/>
  <c r="K8" i="1"/>
  <c r="H8" i="1"/>
  <c r="G8" i="1"/>
  <c r="M8" i="1"/>
  <c r="N8" i="1" s="1"/>
  <c r="G7" i="1"/>
  <c r="M31" i="1"/>
  <c r="N31" i="1" s="1"/>
  <c r="M30" i="1"/>
  <c r="N30" i="1" s="1"/>
  <c r="M28" i="1"/>
  <c r="N28" i="1" s="1"/>
  <c r="M27" i="1"/>
  <c r="N27" i="1" s="1"/>
  <c r="M26" i="1"/>
  <c r="N26" i="1" s="1"/>
  <c r="M23" i="1"/>
  <c r="N23" i="1" s="1"/>
  <c r="M21" i="1"/>
  <c r="N21" i="1" s="1"/>
  <c r="M19" i="1"/>
  <c r="N19" i="1" s="1"/>
  <c r="M17" i="1"/>
  <c r="N17" i="1" s="1"/>
  <c r="M15" i="1"/>
  <c r="N15" i="1" s="1"/>
  <c r="M14" i="1"/>
  <c r="N14" i="1" s="1"/>
  <c r="M10" i="1"/>
  <c r="N10" i="1" s="1"/>
  <c r="M7" i="1"/>
  <c r="N7" i="1" s="1"/>
  <c r="M6" i="1"/>
  <c r="N6" i="1" s="1"/>
  <c r="M5" i="1"/>
  <c r="N5" i="1" s="1"/>
  <c r="M4" i="1"/>
  <c r="M11" i="1" l="1"/>
  <c r="N11" i="1" s="1"/>
</calcChain>
</file>

<file path=xl/sharedStrings.xml><?xml version="1.0" encoding="utf-8"?>
<sst xmlns="http://schemas.openxmlformats.org/spreadsheetml/2006/main" count="123" uniqueCount="72">
  <si>
    <t>Daftar Nilai PEMINDAHAN TANAH MEKANIS (D1B2A30A)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</si>
  <si>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</si>
  <si>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</si>
  <si>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</si>
  <si>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</si>
  <si>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</si>
  <si>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</si>
  <si>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</si>
  <si>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</si>
  <si>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</si>
  <si>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</si>
  <si>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</si>
  <si>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</si>
  <si>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</si>
  <si>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</si>
  <si>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2021D1B090</t>
  </si>
  <si>
    <t>AHMAD ZAENUDIN</t>
  </si>
  <si>
    <t>D1B2A30A</t>
  </si>
  <si>
    <t>PEMINDAHAN TANAH MEKANIS</t>
  </si>
  <si>
    <t>2021D1B094</t>
  </si>
  <si>
    <t>ALDI PRIMA NANDA</t>
  </si>
  <si>
    <t>2022D1B040</t>
  </si>
  <si>
    <t>I MADE ARYA YUS PRANATHA</t>
  </si>
  <si>
    <t>2022D1B041</t>
  </si>
  <si>
    <t>IKSAN FERDIANSYAH</t>
  </si>
  <si>
    <t>2022D1B043</t>
  </si>
  <si>
    <t>INDRAWAN</t>
  </si>
  <si>
    <t>D1B2A30a</t>
  </si>
  <si>
    <t>2022D1B045</t>
  </si>
  <si>
    <t>ISHAKA</t>
  </si>
  <si>
    <t>2022D1B046</t>
  </si>
  <si>
    <t>JANUAR RAMDHANI</t>
  </si>
  <si>
    <t>2022D1B051</t>
  </si>
  <si>
    <t>LALU ANDIKA RAMADHAN</t>
  </si>
  <si>
    <t>2022D1B052</t>
  </si>
  <si>
    <t>LALU FAHRUL ADAM</t>
  </si>
  <si>
    <t>2022D1B053</t>
  </si>
  <si>
    <t>LALU GEDE DIARJA</t>
  </si>
  <si>
    <t>2022D1B054</t>
  </si>
  <si>
    <t>LALU MUHAMAD BOLGIATUL ARIDI ALJAUHARI</t>
  </si>
  <si>
    <t>2022D1B055</t>
  </si>
  <si>
    <t>M. AIMIN MUNANDAR</t>
  </si>
  <si>
    <t>2022D1B056</t>
  </si>
  <si>
    <t>M. ARDIANSYAH</t>
  </si>
  <si>
    <t>2022D1B057</t>
  </si>
  <si>
    <t>M. ARYA PRATAMA</t>
  </si>
  <si>
    <t>2022D1B059</t>
  </si>
  <si>
    <t>M. FAJRIN</t>
  </si>
  <si>
    <t>2022D1B061</t>
  </si>
  <si>
    <t>M. RISKI DARMAWAN</t>
  </si>
  <si>
    <t>2022D1B062</t>
  </si>
  <si>
    <t>MAULANA ZAKARIA</t>
  </si>
  <si>
    <t>2022D1B063</t>
  </si>
  <si>
    <t>MAULIDDAH ALARAS</t>
  </si>
  <si>
    <t>2022D1B064</t>
  </si>
  <si>
    <t>MOH. HABIB TANTAWI</t>
  </si>
  <si>
    <t>2022D1B065</t>
  </si>
  <si>
    <t>MOH. MAULANA ROSIDI</t>
  </si>
  <si>
    <t>2022D1B066</t>
  </si>
  <si>
    <t>MUHAMAD REDHI FIRMANSYAH</t>
  </si>
  <si>
    <t>2022D1B070</t>
  </si>
  <si>
    <t>MUHAMMAD KUMAIDI</t>
  </si>
  <si>
    <t>2022D1B071</t>
  </si>
  <si>
    <t>MUHAMMAD QUDRAT AHSANI</t>
  </si>
  <si>
    <t>2022D1B072</t>
  </si>
  <si>
    <t>MUHAMMAD RIJALLUL FATHUR FIKRIN</t>
  </si>
  <si>
    <t>2022D1B074</t>
  </si>
  <si>
    <t>MUHAMMAD SULHAN HAIRI</t>
  </si>
  <si>
    <t>2022D1B077</t>
  </si>
  <si>
    <t>NANDA RICKY ASWARA</t>
  </si>
  <si>
    <t>2022D1B078</t>
  </si>
  <si>
    <t>NURUL JUMIATI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</si>
</sst>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5" workbookViewId="0">
      <selection activeCell="K31" sqref="K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150436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31" si="0">G5*$G$4 + H5*$H$4 + I5*$I$4 + J5*$J$4 + K5*$K$4 + L5*$L$4</f>
        <v>1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150793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150438</v>
      </c>
      <c r="E7" s="1" t="s">
        <v>17</v>
      </c>
      <c r="F7" s="1" t="s">
        <v>18</v>
      </c>
      <c r="G7" s="6">
        <f>AVERAGE(57.14,70)</f>
        <v>63.57</v>
      </c>
      <c r="H7" s="6">
        <v>0</v>
      </c>
      <c r="I7" s="6"/>
      <c r="J7" s="6"/>
      <c r="K7" s="6">
        <v>35</v>
      </c>
      <c r="L7" s="6">
        <v>40</v>
      </c>
      <c r="M7" s="1">
        <f t="shared" si="0"/>
        <v>35.213999999999999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145141</v>
      </c>
      <c r="E8" s="1" t="s">
        <v>17</v>
      </c>
      <c r="F8" s="1" t="s">
        <v>18</v>
      </c>
      <c r="G8" s="6">
        <f>AVERAGE(100,100)+2</f>
        <v>102</v>
      </c>
      <c r="H8" s="6">
        <f>47.5+2</f>
        <v>49.5</v>
      </c>
      <c r="I8" s="6"/>
      <c r="J8" s="6"/>
      <c r="K8" s="6">
        <f>60+2</f>
        <v>62</v>
      </c>
      <c r="L8" s="6">
        <f>60+2</f>
        <v>62</v>
      </c>
      <c r="M8" s="1">
        <f t="shared" si="0"/>
        <v>67.5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149404</v>
      </c>
      <c r="E9" s="1" t="s">
        <v>27</v>
      </c>
      <c r="F9" s="1" t="s">
        <v>18</v>
      </c>
      <c r="G9" s="6">
        <f>AVERAGE(100,100)+2</f>
        <v>102</v>
      </c>
      <c r="H9" s="6">
        <f>0+2</f>
        <v>2</v>
      </c>
      <c r="I9" s="6"/>
      <c r="J9" s="6"/>
      <c r="K9" s="6">
        <f>65+2</f>
        <v>67</v>
      </c>
      <c r="L9" s="6">
        <f>50+2</f>
        <v>52</v>
      </c>
      <c r="M9" s="1">
        <f t="shared" si="0"/>
        <v>56.5</v>
      </c>
      <c r="N9" s="1" t="str">
        <f t="shared" si="1"/>
        <v>C+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149658</v>
      </c>
      <c r="E10" s="1" t="s">
        <v>17</v>
      </c>
      <c r="F10" s="1" t="s">
        <v>18</v>
      </c>
      <c r="G10" s="6">
        <f>AVERAGE(64.29,70)</f>
        <v>67.14500000000001</v>
      </c>
      <c r="H10" s="6">
        <v>47.5</v>
      </c>
      <c r="I10" s="6"/>
      <c r="J10" s="6"/>
      <c r="K10" s="6">
        <v>50</v>
      </c>
      <c r="L10" s="6">
        <v>40</v>
      </c>
      <c r="M10" s="1">
        <f t="shared" si="0"/>
        <v>49.929000000000002</v>
      </c>
      <c r="N10" s="1" t="str">
        <f t="shared" si="1"/>
        <v>D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147228</v>
      </c>
      <c r="E11" s="1" t="s">
        <v>17</v>
      </c>
      <c r="F11" s="1" t="s">
        <v>18</v>
      </c>
      <c r="G11" s="6">
        <f>AVERAGE(57.14,70)+4</f>
        <v>67.569999999999993</v>
      </c>
      <c r="H11" s="6">
        <f>0+4</f>
        <v>4</v>
      </c>
      <c r="I11" s="6"/>
      <c r="J11" s="6"/>
      <c r="K11" s="6">
        <f>70+4</f>
        <v>74</v>
      </c>
      <c r="L11" s="6">
        <f>35+4</f>
        <v>39</v>
      </c>
      <c r="M11" s="1">
        <f t="shared" si="0"/>
        <v>48.213999999999999</v>
      </c>
      <c r="N11" s="1" t="str">
        <f t="shared" si="1"/>
        <v>D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145558</v>
      </c>
      <c r="E12" s="1" t="s">
        <v>17</v>
      </c>
      <c r="F12" s="1" t="s">
        <v>18</v>
      </c>
      <c r="G12" s="6">
        <f>AVERAGE(78.57,80)</f>
        <v>79.284999999999997</v>
      </c>
      <c r="H12" s="6">
        <v>0</v>
      </c>
      <c r="I12" s="6"/>
      <c r="J12" s="6"/>
      <c r="K12" s="6">
        <v>60</v>
      </c>
      <c r="L12" s="6">
        <v>50</v>
      </c>
      <c r="M12" s="1">
        <f t="shared" si="0"/>
        <v>48.856999999999999</v>
      </c>
      <c r="N12" s="1" t="str">
        <f t="shared" si="1"/>
        <v>D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146613</v>
      </c>
      <c r="E13" s="1" t="s">
        <v>17</v>
      </c>
      <c r="F13" s="1" t="s">
        <v>18</v>
      </c>
      <c r="G13" s="6">
        <f>AVERAGE(78.57,80)</f>
        <v>79.284999999999997</v>
      </c>
      <c r="H13" s="6">
        <v>0</v>
      </c>
      <c r="I13" s="6"/>
      <c r="J13" s="6"/>
      <c r="K13" s="6">
        <v>55</v>
      </c>
      <c r="L13" s="6">
        <v>50</v>
      </c>
      <c r="M13" s="1">
        <f t="shared" si="0"/>
        <v>47.356999999999999</v>
      </c>
      <c r="N13" s="1" t="str">
        <f t="shared" si="1"/>
        <v>D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150138</v>
      </c>
      <c r="E14" s="1" t="s">
        <v>17</v>
      </c>
      <c r="F14" s="1" t="s">
        <v>18</v>
      </c>
      <c r="G14" s="6">
        <f>AVERAGE(78.57,80)</f>
        <v>79.284999999999997</v>
      </c>
      <c r="H14" s="6">
        <v>0</v>
      </c>
      <c r="I14" s="6"/>
      <c r="J14" s="6"/>
      <c r="K14" s="6">
        <v>30</v>
      </c>
      <c r="L14" s="6">
        <v>45</v>
      </c>
      <c r="M14" s="1">
        <f t="shared" si="0"/>
        <v>38.356999999999999</v>
      </c>
      <c r="N14" s="1" t="str">
        <f t="shared" si="1"/>
        <v>D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148223</v>
      </c>
      <c r="E15" s="1" t="s">
        <v>17</v>
      </c>
      <c r="F15" s="1" t="s">
        <v>18</v>
      </c>
      <c r="G15" s="6">
        <v>1</v>
      </c>
      <c r="H15" s="6">
        <v>1</v>
      </c>
      <c r="I15" s="6"/>
      <c r="J15" s="6"/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145615</v>
      </c>
      <c r="E16" s="1" t="s">
        <v>17</v>
      </c>
      <c r="F16" s="1" t="s">
        <v>18</v>
      </c>
      <c r="G16" s="6">
        <f>AVERAGE(85.71,90)+2</f>
        <v>89.85499999999999</v>
      </c>
      <c r="H16" s="6">
        <f>47.5+2</f>
        <v>49.5</v>
      </c>
      <c r="I16" s="6"/>
      <c r="J16" s="6"/>
      <c r="K16" s="6">
        <f>55+2</f>
        <v>57</v>
      </c>
      <c r="L16" s="6">
        <f>40+2</f>
        <v>42</v>
      </c>
      <c r="M16" s="1">
        <f t="shared" si="0"/>
        <v>57.571000000000005</v>
      </c>
      <c r="N16" s="1" t="str">
        <f t="shared" si="1"/>
        <v>C+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146396</v>
      </c>
      <c r="E17" s="1" t="s">
        <v>17</v>
      </c>
      <c r="F17" s="1" t="s">
        <v>18</v>
      </c>
      <c r="G17" s="6">
        <f>AVERAGE(71.43,80)</f>
        <v>75.715000000000003</v>
      </c>
      <c r="H17" s="6">
        <v>47.5</v>
      </c>
      <c r="I17" s="6"/>
      <c r="J17" s="6"/>
      <c r="K17" s="6">
        <v>55</v>
      </c>
      <c r="L17" s="6">
        <v>45</v>
      </c>
      <c r="M17" s="1">
        <f t="shared" si="0"/>
        <v>54.643000000000001</v>
      </c>
      <c r="N17" s="1" t="str">
        <f t="shared" si="1"/>
        <v>C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146375</v>
      </c>
      <c r="E18" s="1" t="s">
        <v>17</v>
      </c>
      <c r="F18" s="1" t="s">
        <v>18</v>
      </c>
      <c r="G18" s="6">
        <f>AVERAGE(42.86,60)</f>
        <v>51.43</v>
      </c>
      <c r="H18" s="6">
        <v>0</v>
      </c>
      <c r="I18" s="6"/>
      <c r="J18" s="6"/>
      <c r="K18" s="6">
        <v>0</v>
      </c>
      <c r="L18" s="6">
        <v>0</v>
      </c>
      <c r="M18" s="1">
        <f t="shared" si="0"/>
        <v>10.286000000000001</v>
      </c>
      <c r="N18" s="1" t="str">
        <f t="shared" si="1"/>
        <v>E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145151</v>
      </c>
      <c r="E19" s="1" t="s">
        <v>17</v>
      </c>
      <c r="F19" s="1" t="s">
        <v>18</v>
      </c>
      <c r="G19" s="6">
        <f>AVERAGE(71.43,80)</f>
        <v>75.715000000000003</v>
      </c>
      <c r="H19" s="6">
        <v>95</v>
      </c>
      <c r="I19" s="6"/>
      <c r="J19" s="6"/>
      <c r="K19" s="6">
        <v>65</v>
      </c>
      <c r="L19" s="6">
        <v>35</v>
      </c>
      <c r="M19" s="1">
        <f t="shared" si="0"/>
        <v>64.143000000000001</v>
      </c>
      <c r="N19" s="1" t="str">
        <f t="shared" si="1"/>
        <v>B-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150842</v>
      </c>
      <c r="E20" s="1" t="s">
        <v>17</v>
      </c>
      <c r="F20" s="1" t="s">
        <v>18</v>
      </c>
      <c r="G20" s="6">
        <f>AVERAGE(42.86,60)</f>
        <v>51.43</v>
      </c>
      <c r="H20" s="6">
        <v>0</v>
      </c>
      <c r="I20" s="6"/>
      <c r="J20" s="6"/>
      <c r="K20" s="6">
        <v>0</v>
      </c>
      <c r="L20" s="6">
        <v>55</v>
      </c>
      <c r="M20" s="1">
        <f t="shared" si="0"/>
        <v>26.786000000000001</v>
      </c>
      <c r="N20" s="1" t="str">
        <f t="shared" si="1"/>
        <v>D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147727</v>
      </c>
      <c r="E21" s="1" t="s">
        <v>17</v>
      </c>
      <c r="F21" s="1" t="s">
        <v>18</v>
      </c>
      <c r="G21" s="6">
        <f>AVERAGE(0,60)</f>
        <v>30</v>
      </c>
      <c r="H21" s="6">
        <v>0</v>
      </c>
      <c r="I21" s="6"/>
      <c r="J21" s="6"/>
      <c r="K21" s="6">
        <v>0</v>
      </c>
      <c r="L21" s="6">
        <v>0</v>
      </c>
      <c r="M21" s="1">
        <f t="shared" si="0"/>
        <v>6</v>
      </c>
      <c r="N21" s="1" t="str">
        <f t="shared" si="1"/>
        <v>E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145758</v>
      </c>
      <c r="E22" s="1" t="s">
        <v>17</v>
      </c>
      <c r="F22" s="1" t="s">
        <v>18</v>
      </c>
      <c r="G22" s="6">
        <f>AVERAGE(85.71,90)+4</f>
        <v>91.85499999999999</v>
      </c>
      <c r="H22" s="6">
        <f>47.5+4</f>
        <v>51.5</v>
      </c>
      <c r="I22" s="6"/>
      <c r="J22" s="6"/>
      <c r="K22" s="6">
        <f>60+4</f>
        <v>64</v>
      </c>
      <c r="L22" s="6">
        <f>55+4</f>
        <v>59</v>
      </c>
      <c r="M22" s="1">
        <f t="shared" si="0"/>
        <v>65.570999999999998</v>
      </c>
      <c r="N22" s="1" t="str">
        <f t="shared" si="1"/>
        <v>B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149668</v>
      </c>
      <c r="E23" s="1" t="s">
        <v>17</v>
      </c>
      <c r="F23" s="1" t="s">
        <v>18</v>
      </c>
      <c r="G23" s="6">
        <f>AVERAGE(42.86,60)+4</f>
        <v>55.43</v>
      </c>
      <c r="H23" s="6">
        <v>0</v>
      </c>
      <c r="I23" s="6"/>
      <c r="J23" s="6"/>
      <c r="K23" s="6">
        <v>50</v>
      </c>
      <c r="L23" s="6">
        <v>60</v>
      </c>
      <c r="M23" s="1">
        <f t="shared" si="0"/>
        <v>44.085999999999999</v>
      </c>
      <c r="N23" s="1" t="str">
        <f t="shared" si="1"/>
        <v>D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150535</v>
      </c>
      <c r="E24" s="1" t="s">
        <v>17</v>
      </c>
      <c r="F24" s="1" t="s">
        <v>18</v>
      </c>
      <c r="G24" s="6">
        <f>AVERAGE(54.14,60)</f>
        <v>57.07</v>
      </c>
      <c r="H24" s="6">
        <v>0</v>
      </c>
      <c r="I24" s="6"/>
      <c r="J24" s="6"/>
      <c r="K24" s="6">
        <v>45</v>
      </c>
      <c r="L24" s="6">
        <v>45</v>
      </c>
      <c r="M24" s="1">
        <f t="shared" si="0"/>
        <v>38.414000000000001</v>
      </c>
      <c r="N24" s="1" t="str">
        <f t="shared" si="1"/>
        <v>D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146503</v>
      </c>
      <c r="E25" s="1" t="s">
        <v>17</v>
      </c>
      <c r="F25" s="1" t="s">
        <v>18</v>
      </c>
      <c r="G25" s="6">
        <f>AVERAGE(78.57,80)+2</f>
        <v>81.284999999999997</v>
      </c>
      <c r="H25" s="6">
        <f>47.5+2</f>
        <v>49.5</v>
      </c>
      <c r="I25" s="6"/>
      <c r="J25" s="6"/>
      <c r="K25" s="6">
        <f>50+2</f>
        <v>52</v>
      </c>
      <c r="L25" s="6">
        <f>55+2</f>
        <v>57</v>
      </c>
      <c r="M25" s="1">
        <f t="shared" si="0"/>
        <v>58.856999999999999</v>
      </c>
      <c r="N25" s="1" t="str">
        <f t="shared" si="1"/>
        <v>C+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145297</v>
      </c>
      <c r="E26" s="1" t="s">
        <v>17</v>
      </c>
      <c r="F26" s="1" t="s">
        <v>18</v>
      </c>
      <c r="G26" s="6">
        <f>AVERAGE(64.29,70)+2</f>
        <v>69.14500000000001</v>
      </c>
      <c r="H26" s="6">
        <f>0+2</f>
        <v>2</v>
      </c>
      <c r="I26" s="6"/>
      <c r="J26" s="6"/>
      <c r="K26" s="6">
        <f>40+2</f>
        <v>42</v>
      </c>
      <c r="L26" s="6">
        <f>50+2</f>
        <v>52</v>
      </c>
      <c r="M26" s="1">
        <f t="shared" si="0"/>
        <v>42.429000000000002</v>
      </c>
      <c r="N26" s="1" t="str">
        <f t="shared" si="1"/>
        <v>D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147554</v>
      </c>
      <c r="E27" s="1" t="s">
        <v>17</v>
      </c>
      <c r="F27" s="1" t="s">
        <v>18</v>
      </c>
      <c r="G27" s="6">
        <f>AVERAGE(64.29,70)</f>
        <v>67.14500000000001</v>
      </c>
      <c r="H27" s="6">
        <v>0</v>
      </c>
      <c r="I27" s="6"/>
      <c r="J27" s="6"/>
      <c r="K27" s="6">
        <v>55</v>
      </c>
      <c r="L27" s="6">
        <v>35</v>
      </c>
      <c r="M27" s="1">
        <f t="shared" si="0"/>
        <v>40.429000000000002</v>
      </c>
      <c r="N27" s="1" t="str">
        <f t="shared" si="1"/>
        <v>D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146875</v>
      </c>
      <c r="E28" s="1" t="s">
        <v>17</v>
      </c>
      <c r="F28" s="1" t="s">
        <v>18</v>
      </c>
      <c r="G28" s="6">
        <f>AVERAGE(0,60)</f>
        <v>30</v>
      </c>
      <c r="H28" s="6">
        <v>0</v>
      </c>
      <c r="I28" s="6"/>
      <c r="J28" s="6"/>
      <c r="K28" s="6">
        <v>0</v>
      </c>
      <c r="L28" s="6">
        <v>0</v>
      </c>
      <c r="M28" s="1">
        <f t="shared" si="0"/>
        <v>6</v>
      </c>
      <c r="N28" s="1" t="str">
        <f t="shared" si="1"/>
        <v>E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149648</v>
      </c>
      <c r="E29" s="1" t="s">
        <v>17</v>
      </c>
      <c r="F29" s="1" t="s">
        <v>18</v>
      </c>
      <c r="G29" s="6">
        <f>AVERAGE(57.14,70)</f>
        <v>63.57</v>
      </c>
      <c r="H29" s="6">
        <v>0</v>
      </c>
      <c r="I29" s="6"/>
      <c r="J29" s="6"/>
      <c r="K29" s="6">
        <v>40</v>
      </c>
      <c r="L29" s="6">
        <v>55</v>
      </c>
      <c r="M29" s="1">
        <f t="shared" si="0"/>
        <v>41.213999999999999</v>
      </c>
      <c r="N29" s="1" t="str">
        <f t="shared" si="1"/>
        <v>D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145878</v>
      </c>
      <c r="E30" s="1" t="s">
        <v>17</v>
      </c>
      <c r="F30" s="1" t="s">
        <v>18</v>
      </c>
      <c r="G30" s="6">
        <f>AVERAGE(57.14,70)</f>
        <v>63.57</v>
      </c>
      <c r="H30" s="6">
        <v>0</v>
      </c>
      <c r="I30" s="6"/>
      <c r="J30" s="6"/>
      <c r="K30" s="6">
        <v>50</v>
      </c>
      <c r="L30" s="6">
        <v>50</v>
      </c>
      <c r="M30" s="1">
        <f t="shared" si="0"/>
        <v>42.713999999999999</v>
      </c>
      <c r="N30" s="1" t="str">
        <f t="shared" si="1"/>
        <v>D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145955</v>
      </c>
      <c r="E31" s="1" t="s">
        <v>17</v>
      </c>
      <c r="F31" s="1" t="s">
        <v>18</v>
      </c>
      <c r="G31" s="6">
        <f>AVERAGE(71.43,80)</f>
        <v>75.715000000000003</v>
      </c>
      <c r="H31" s="6">
        <v>0</v>
      </c>
      <c r="I31" s="6"/>
      <c r="J31" s="6"/>
      <c r="K31" s="6">
        <v>60</v>
      </c>
      <c r="L31" s="6">
        <v>60</v>
      </c>
      <c r="M31" s="1">
        <f t="shared" si="0"/>
        <v>51.143000000000001</v>
      </c>
      <c r="N31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2024-06-24T07:27:11Z</dcterms:created>
  <dcterms:modified xsi:type="dcterms:W3CDTF">2024-06-27T04:27:58Z</dcterms:modified>
  <cp:category>nilai</cp:category>
</cp:coreProperties>
</file>