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47BB8134-9E13-40C7-8F56-0B9F08D30EA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G18" i="1" l="1"/>
  <c r="M18" i="1" s="1"/>
  <c r="N18" i="1" s="1"/>
  <c r="G17" i="1"/>
  <c r="M17" i="1" s="1"/>
  <c r="N17" i="1" s="1"/>
  <c r="G16" i="1"/>
  <c r="G15" i="1"/>
  <c r="M15" i="1" s="1"/>
  <c r="N15" i="1" s="1"/>
  <c r="G14" i="1"/>
  <c r="M14" i="1" s="1"/>
  <c r="N14" i="1" s="1"/>
  <c r="G13" i="1"/>
  <c r="M13" i="1" s="1"/>
  <c r="N13" i="1" s="1"/>
  <c r="G12" i="1"/>
  <c r="M12" i="1" s="1"/>
  <c r="N12" i="1" s="1"/>
  <c r="G11" i="1"/>
  <c r="G10" i="1"/>
  <c r="G9" i="1"/>
  <c r="M9" i="1" s="1"/>
  <c r="N9" i="1" s="1"/>
  <c r="G8" i="1"/>
  <c r="M8" i="1" s="1"/>
  <c r="N8" i="1" s="1"/>
  <c r="G7" i="1"/>
  <c r="M7" i="1" s="1"/>
  <c r="N7" i="1" s="1"/>
  <c r="G6" i="1"/>
  <c r="M6" i="1" s="1"/>
  <c r="N6" i="1" s="1"/>
  <c r="G5" i="1"/>
  <c r="G19" i="1"/>
  <c r="M19" i="1" s="1"/>
  <c r="N19" i="1" s="1"/>
  <c r="M16" i="1"/>
  <c r="N16" i="1" s="1"/>
  <c r="M11" i="1"/>
  <c r="N11" i="1" s="1"/>
  <c r="M10" i="1"/>
  <c r="N10" i="1" s="1"/>
  <c r="M5" i="1"/>
  <c r="N5" i="1" s="1"/>
  <c r="M4" i="1"/>
</calcChain>
</file>

<file path=xl/sharedStrings.xml><?xml version="1.0" encoding="utf-8"?>
<sst xmlns="http://schemas.openxmlformats.org/spreadsheetml/2006/main" count="75" uniqueCount="47">
  <si>
    <t>Daftar Nilai KETEKNIKAN PENGOLAHAN (C1A2A39B)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</si>
  <si>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</si>
  <si>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</si>
  <si>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</si>
  <si>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</si>
  <si>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</si>
  <si>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</si>
  <si>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</si>
  <si>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</si>
  <si>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</si>
  <si>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</si>
  <si>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</si>
  <si>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</si>
  <si>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</si>
  <si>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</si>
  <si>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2019C1A021</t>
  </si>
  <si>
    <t>MUHAMMAD YAMIN</t>
  </si>
  <si>
    <t>C1A2A39B</t>
  </si>
  <si>
    <t>KETEKNIKAN PENGOLAHAN</t>
  </si>
  <si>
    <t>2021C1A001</t>
  </si>
  <si>
    <t>ARIANSYAH</t>
  </si>
  <si>
    <t>2021C1A002</t>
  </si>
  <si>
    <t>FARIDATUL AINI</t>
  </si>
  <si>
    <t>2021C1A003</t>
  </si>
  <si>
    <t>RITA AYUNINGSIH</t>
  </si>
  <si>
    <t>2021C1A005</t>
  </si>
  <si>
    <t>AINUN ALFINA FITRIAH</t>
  </si>
  <si>
    <t>2021C1A006</t>
  </si>
  <si>
    <t>ARMAN MAULANA</t>
  </si>
  <si>
    <t>2021C1A007</t>
  </si>
  <si>
    <t>FATHURYANI</t>
  </si>
  <si>
    <t>2021C1A008</t>
  </si>
  <si>
    <t>FIRMANSYAH</t>
  </si>
  <si>
    <t>2021C1A011</t>
  </si>
  <si>
    <t>M. YUSRIL IMAMSYAH</t>
  </si>
  <si>
    <t>2021C1A013</t>
  </si>
  <si>
    <t>MUSHOWIRRUL AQBAR</t>
  </si>
  <si>
    <t>2021C1A014</t>
  </si>
  <si>
    <t>NURUL HIDAYAH</t>
  </si>
  <si>
    <t>2021C1A016</t>
  </si>
  <si>
    <t>SITI NURAZIZAH</t>
  </si>
  <si>
    <t>2021C1A017</t>
  </si>
  <si>
    <t>STEFANUS AGUR</t>
  </si>
  <si>
    <t>2021C1A019</t>
  </si>
  <si>
    <t>USMAH MUHAMAD UMAR</t>
  </si>
  <si>
    <t>2022C1A032R</t>
  </si>
  <si>
    <t>ITA MIATI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</si>
</sst>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1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/>
    <xf numFmtId="0" fontId="2" fillId="0" borderId="1" xfId="0" applyFon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activeCell="J20" sqref="J20"/>
    </sheetView>
  </sheetViews>
  <sheetFormatPr defaultRowHeight="14.5" x14ac:dyDescent="0.35"/>
  <cols>
    <col min="1" max="1" width="5" customWidth="1"/>
    <col min="2" max="2" width="15" customWidth="1"/>
    <col min="3" max="3" width="27.54296875" customWidth="1"/>
    <col min="4" max="5" width="15" hidden="1" customWidth="1"/>
    <col min="6" max="6" width="30" hidden="1" customWidth="1"/>
    <col min="7" max="7" width="10" customWidth="1"/>
    <col min="8" max="8" width="11.6328125" customWidth="1"/>
    <col min="9" max="14" width="10" customWidth="1"/>
  </cols>
  <sheetData>
    <row r="1" spans="1:14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0.05</v>
      </c>
      <c r="J4" s="5">
        <v>0.05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150062</v>
      </c>
      <c r="E5" s="1" t="s">
        <v>17</v>
      </c>
      <c r="F5" s="1" t="s">
        <v>18</v>
      </c>
      <c r="G5" s="6">
        <f>(70+55)/2</f>
        <v>62.5</v>
      </c>
      <c r="H5" s="7">
        <v>0</v>
      </c>
      <c r="I5" s="7">
        <v>70</v>
      </c>
      <c r="J5" s="7">
        <v>72</v>
      </c>
      <c r="K5" s="7">
        <v>45</v>
      </c>
      <c r="L5" s="7">
        <v>75</v>
      </c>
      <c r="M5" s="8">
        <f t="shared" ref="M5:M19" si="0">G5*$G$4 + H5*$H$4 + I5*$I$4 + J5*$J$4 + K5*$K$4 + L5*$L$4</f>
        <v>40.475000000000001</v>
      </c>
      <c r="N5" s="9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148957</v>
      </c>
      <c r="E6" s="1" t="s">
        <v>17</v>
      </c>
      <c r="F6" s="1" t="s">
        <v>18</v>
      </c>
      <c r="G6" s="6">
        <f>(78+82)/2</f>
        <v>80</v>
      </c>
      <c r="H6" s="7">
        <v>82</v>
      </c>
      <c r="I6" s="7">
        <v>75</v>
      </c>
      <c r="J6" s="7">
        <v>75</v>
      </c>
      <c r="K6" s="7">
        <v>80</v>
      </c>
      <c r="L6" s="7">
        <v>78</v>
      </c>
      <c r="M6" s="8">
        <f t="shared" si="0"/>
        <v>79.800000000000011</v>
      </c>
      <c r="N6" s="9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149734</v>
      </c>
      <c r="E7" s="1" t="s">
        <v>17</v>
      </c>
      <c r="F7" s="1" t="s">
        <v>18</v>
      </c>
      <c r="G7" s="6">
        <f>(80+82)/2</f>
        <v>81</v>
      </c>
      <c r="H7" s="7">
        <v>85</v>
      </c>
      <c r="I7" s="7">
        <v>75</v>
      </c>
      <c r="J7" s="7">
        <v>74</v>
      </c>
      <c r="K7" s="7">
        <v>83</v>
      </c>
      <c r="L7" s="7">
        <v>80</v>
      </c>
      <c r="M7" s="8">
        <f t="shared" si="0"/>
        <v>81.95</v>
      </c>
      <c r="N7" s="9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147794</v>
      </c>
      <c r="E8" s="1" t="s">
        <v>17</v>
      </c>
      <c r="F8" s="1" t="s">
        <v>18</v>
      </c>
      <c r="G8" s="6">
        <f>(76+82)/2</f>
        <v>79</v>
      </c>
      <c r="H8" s="7">
        <v>83</v>
      </c>
      <c r="I8" s="7">
        <v>75</v>
      </c>
      <c r="J8" s="7">
        <v>75</v>
      </c>
      <c r="K8" s="7">
        <v>80</v>
      </c>
      <c r="L8" s="7">
        <v>76</v>
      </c>
      <c r="M8" s="8">
        <f t="shared" si="0"/>
        <v>79.600000000000009</v>
      </c>
      <c r="N8" s="9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150411</v>
      </c>
      <c r="E9" s="1" t="s">
        <v>17</v>
      </c>
      <c r="F9" s="1" t="s">
        <v>18</v>
      </c>
      <c r="G9" s="6">
        <f>(80+84)/2</f>
        <v>82</v>
      </c>
      <c r="H9" s="7">
        <v>83</v>
      </c>
      <c r="I9" s="7">
        <v>78</v>
      </c>
      <c r="J9" s="7">
        <v>80</v>
      </c>
      <c r="K9" s="7">
        <v>82</v>
      </c>
      <c r="L9" s="7">
        <v>80</v>
      </c>
      <c r="M9" s="8">
        <f t="shared" si="0"/>
        <v>81.649999999999991</v>
      </c>
      <c r="N9" s="9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149504</v>
      </c>
      <c r="E10" s="1" t="s">
        <v>17</v>
      </c>
      <c r="F10" s="1" t="s">
        <v>18</v>
      </c>
      <c r="G10" s="6">
        <f>(85+83)/2</f>
        <v>84</v>
      </c>
      <c r="H10" s="7">
        <v>84</v>
      </c>
      <c r="I10" s="7">
        <v>80</v>
      </c>
      <c r="J10" s="7">
        <v>85</v>
      </c>
      <c r="K10" s="7">
        <v>83</v>
      </c>
      <c r="L10" s="7">
        <v>85</v>
      </c>
      <c r="M10" s="8">
        <f t="shared" si="0"/>
        <v>83.85</v>
      </c>
      <c r="N10" s="9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150073</v>
      </c>
      <c r="E11" s="1" t="s">
        <v>17</v>
      </c>
      <c r="F11" s="1" t="s">
        <v>18</v>
      </c>
      <c r="G11" s="6">
        <f>(85+85)/2</f>
        <v>85</v>
      </c>
      <c r="H11" s="7">
        <v>85</v>
      </c>
      <c r="I11" s="7">
        <v>85</v>
      </c>
      <c r="J11" s="7">
        <v>85</v>
      </c>
      <c r="K11" s="7">
        <v>85</v>
      </c>
      <c r="L11" s="7">
        <v>85</v>
      </c>
      <c r="M11" s="8">
        <f t="shared" si="0"/>
        <v>85</v>
      </c>
      <c r="N11" s="9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146621</v>
      </c>
      <c r="E12" s="1" t="s">
        <v>17</v>
      </c>
      <c r="F12" s="1" t="s">
        <v>18</v>
      </c>
      <c r="G12" s="6">
        <f xml:space="preserve"> (83+84)/2</f>
        <v>83.5</v>
      </c>
      <c r="H12" s="7">
        <v>84</v>
      </c>
      <c r="I12" s="7">
        <v>82</v>
      </c>
      <c r="J12" s="7">
        <v>85</v>
      </c>
      <c r="K12" s="7">
        <v>84</v>
      </c>
      <c r="L12" s="7">
        <v>83</v>
      </c>
      <c r="M12" s="8">
        <f t="shared" si="0"/>
        <v>83.675000000000011</v>
      </c>
      <c r="N12" s="9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149354</v>
      </c>
      <c r="E13" s="1" t="s">
        <v>17</v>
      </c>
      <c r="F13" s="1" t="s">
        <v>18</v>
      </c>
      <c r="G13" s="6">
        <f xml:space="preserve"> (83+84)/2</f>
        <v>83.5</v>
      </c>
      <c r="H13" s="7">
        <v>87</v>
      </c>
      <c r="I13" s="7">
        <v>80</v>
      </c>
      <c r="J13" s="7">
        <v>88</v>
      </c>
      <c r="K13" s="7">
        <v>88</v>
      </c>
      <c r="L13" s="7">
        <v>83</v>
      </c>
      <c r="M13" s="8">
        <f t="shared" si="0"/>
        <v>85.574999999999989</v>
      </c>
      <c r="N13" s="9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149363</v>
      </c>
      <c r="E14" s="1" t="s">
        <v>17</v>
      </c>
      <c r="F14" s="1" t="s">
        <v>18</v>
      </c>
      <c r="G14" s="6">
        <f>(75+84)/2</f>
        <v>79.5</v>
      </c>
      <c r="H14" s="7">
        <v>85</v>
      </c>
      <c r="I14" s="7">
        <v>72</v>
      </c>
      <c r="J14" s="7">
        <v>74</v>
      </c>
      <c r="K14" s="7">
        <v>83</v>
      </c>
      <c r="L14" s="7">
        <v>75</v>
      </c>
      <c r="M14" s="8">
        <f t="shared" si="0"/>
        <v>80.575000000000003</v>
      </c>
      <c r="N14" s="9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150000</v>
      </c>
      <c r="E15" s="1" t="s">
        <v>17</v>
      </c>
      <c r="F15" s="1" t="s">
        <v>18</v>
      </c>
      <c r="G15" s="6">
        <f>(86+84)/2</f>
        <v>85</v>
      </c>
      <c r="H15" s="7">
        <v>89</v>
      </c>
      <c r="I15" s="7">
        <v>85</v>
      </c>
      <c r="J15" s="7">
        <v>88</v>
      </c>
      <c r="K15" s="7">
        <v>87</v>
      </c>
      <c r="L15" s="7">
        <v>86</v>
      </c>
      <c r="M15" s="8">
        <f t="shared" si="0"/>
        <v>87.15</v>
      </c>
      <c r="N15" s="9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150087</v>
      </c>
      <c r="E16" s="1" t="s">
        <v>17</v>
      </c>
      <c r="F16" s="1" t="s">
        <v>18</v>
      </c>
      <c r="G16" s="6">
        <f>(85+85)/2</f>
        <v>85</v>
      </c>
      <c r="H16" s="7">
        <v>85</v>
      </c>
      <c r="I16" s="7">
        <v>83</v>
      </c>
      <c r="J16" s="7">
        <v>85</v>
      </c>
      <c r="K16" s="7">
        <v>88</v>
      </c>
      <c r="L16" s="7">
        <v>85</v>
      </c>
      <c r="M16" s="8">
        <f t="shared" si="0"/>
        <v>85.5</v>
      </c>
      <c r="N16" s="9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147754</v>
      </c>
      <c r="E17" s="1" t="s">
        <v>17</v>
      </c>
      <c r="F17" s="1" t="s">
        <v>18</v>
      </c>
      <c r="G17" s="6">
        <f>(75+80)/2</f>
        <v>77.5</v>
      </c>
      <c r="H17" s="7">
        <v>82</v>
      </c>
      <c r="I17" s="7">
        <v>74</v>
      </c>
      <c r="J17" s="7">
        <v>72</v>
      </c>
      <c r="K17" s="7">
        <v>80</v>
      </c>
      <c r="L17" s="7">
        <v>75</v>
      </c>
      <c r="M17" s="8">
        <f t="shared" si="0"/>
        <v>78.625</v>
      </c>
      <c r="N17" s="9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149495</v>
      </c>
      <c r="E18" s="1" t="s">
        <v>17</v>
      </c>
      <c r="F18" s="1" t="s">
        <v>18</v>
      </c>
      <c r="G18" s="6">
        <f>(75+70)/2</f>
        <v>72.5</v>
      </c>
      <c r="H18" s="7">
        <v>80</v>
      </c>
      <c r="I18" s="7">
        <v>70</v>
      </c>
      <c r="J18" s="7">
        <v>73</v>
      </c>
      <c r="K18" s="7">
        <v>77</v>
      </c>
      <c r="L18" s="7">
        <v>75</v>
      </c>
      <c r="M18" s="8">
        <f t="shared" si="0"/>
        <v>76.424999999999997</v>
      </c>
      <c r="N18" s="9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148617</v>
      </c>
      <c r="E19" s="1" t="s">
        <v>17</v>
      </c>
      <c r="F19" s="1" t="s">
        <v>18</v>
      </c>
      <c r="G19" s="6">
        <f>(75+80)/2</f>
        <v>77.5</v>
      </c>
      <c r="H19" s="7">
        <v>82</v>
      </c>
      <c r="I19" s="7">
        <v>70</v>
      </c>
      <c r="J19" s="7">
        <v>70</v>
      </c>
      <c r="K19" s="7">
        <v>40</v>
      </c>
      <c r="L19" s="7">
        <v>75</v>
      </c>
      <c r="M19" s="8">
        <f t="shared" si="0"/>
        <v>70.325000000000003</v>
      </c>
      <c r="N19" s="9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2024-07-04T23:23:52Z</dcterms:created>
  <dcterms:modified xsi:type="dcterms:W3CDTF">2024-07-05T13:27:59Z</dcterms:modified>
  <cp:category>nilai</cp:category>
</cp:coreProperties>
</file>