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ridho\OneDrive\Documents\NIlai Literasi numerasi\"/>
    </mc:Choice>
  </mc:AlternateContent>
  <xr:revisionPtr revIDLastSave="0" documentId="13_ncr:1_{A318AF1A-30DC-45BF-A48B-2B75F17225E7}" xr6:coauthVersionLast="47" xr6:coauthVersionMax="47" xr10:uidLastSave="{00000000-0000-0000-0000-000000000000}"/>
  <bookViews>
    <workbookView xWindow="-120" yWindow="-120" windowWidth="20730" windowHeight="11040" activeTab="3" xr2:uid="{00000000-000D-0000-FFFF-FFFF00000000}"/>
  </bookViews>
  <sheets>
    <sheet name="RPS" sheetId="1" r:id="rId1"/>
    <sheet name="Skala-Nilai" sheetId="2" r:id="rId2"/>
    <sheet name="Komponen" sheetId="3" r:id="rId3"/>
    <sheet name="Daftar-Nilai" sheetId="4" r:id="rId4"/>
    <sheet name="Worksheet" sheetId="5" r:id="rId5"/>
  </sheets>
  <definedNames>
    <definedName name="_Hlk178528826" localSheetId="0">RPS!$B$13</definedName>
  </definedNames>
  <calcPr calcId="181029"/>
</workbook>
</file>

<file path=xl/calcChain.xml><?xml version="1.0" encoding="utf-8"?>
<calcChain xmlns="http://schemas.openxmlformats.org/spreadsheetml/2006/main">
  <c r="M37" i="4" l="1"/>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<sst xmlns="http://schemas.openxmlformats.org/spreadsheetml/2006/main" count="236" uniqueCount="147">
  <si>
    <t>KODE MK</t>
  </si>
  <si>
    <t>A1H2A65A</t>
  </si>
  <si>
    <t>NAMA MK</t>
  </si>
  <si>
    <t>LITERASI NUMERASI SD</t>
  </si>
  <si>
    <t>NAMA KELAS</t>
  </si>
  <si>
    <t>A</t>
  </si>
  <si>
    <t>Program Studi</t>
  </si>
  <si>
    <t>S1 PENDIDIKAN GURU SEKOLAH DASAR</t>
  </si>
  <si>
    <t>Fakultas</t>
  </si>
  <si>
    <t>KEGURUAN DAN ILMU PENDIDIKAN</t>
  </si>
  <si>
    <t>Semester</t>
  </si>
  <si>
    <t>Nama Dosen</t>
  </si>
  <si>
    <t>YUNI MARYATI, M.Pd</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</si>
  <si>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</si>
  <si>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</si>
  <si>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</si>
  <si>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</si>
  <si>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</si>
  <si>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</si>
  <si>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</si>
  <si>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</si>
  <si>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</si>
  <si>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</si>
  <si>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</si>
  <si>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</si>
  <si>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</si>
  <si>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</si>
  <si>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</si>
  <si>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</si>
  <si>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</si>
  <si>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</si>
  <si>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</si>
  <si>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</si>
  <si>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</si>
  <si>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</si>
  <si>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</si>
  <si>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</si>
  <si>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</si>
  <si>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</si>
  <si>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</si>
  <si>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</si>
  <si>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</si>
  <si>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</si>
  <si>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</si>
  <si>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</si>
  <si>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</si>
  <si>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</si>
  <si>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</si>
  <si>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</si>
  <si>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</si>
  <si>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</si>
  <si>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</si>
  <si>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</si>
  <si>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</si>
  <si>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</si>
  <si>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</si>
  <si>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</si>
  <si>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</si>
  <si>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</si>
  <si>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</si>
  <si>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</si>
  <si>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</si>
  <si>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</si>
  <si>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</si>
  <si>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LITERASI NUMERASI SD (A1H2A65A)</t>
  </si>
  <si>
    <t>NIM</t>
  </si>
  <si>
    <t>Nama Mahasiswa</t>
  </si>
  <si>
    <t>idkrs</t>
  </si>
  <si>
    <t>Kode Matkul</t>
  </si>
  <si>
    <t>Nama Matkul</t>
  </si>
  <si>
    <t>UTS</t>
  </si>
  <si>
    <t>UAS</t>
  </si>
  <si>
    <t>Nilai Akhir</t>
  </si>
  <si>
    <t>Nilai Huruf</t>
  </si>
  <si>
    <t>EVA RISWANDINI</t>
  </si>
  <si>
    <t>FITRAH RAHMADANI</t>
  </si>
  <si>
    <t>ADINDA INTAN PERMATASARI</t>
  </si>
  <si>
    <t>ADITIA SUHENDRA</t>
  </si>
  <si>
    <t>AINUN MARDIA</t>
  </si>
  <si>
    <t>ALFIN TULHIDAYAH</t>
  </si>
  <si>
    <t>ALMAIDAH PURNAMASARI ARIF</t>
  </si>
  <si>
    <t>AMANDA IHZA PUTRI</t>
  </si>
  <si>
    <t>ANDY SETIAWAN</t>
  </si>
  <si>
    <t>ANGGUN SASMITA</t>
  </si>
  <si>
    <t>ANI INDRIANI</t>
  </si>
  <si>
    <t>ANISA AL KAMILA</t>
  </si>
  <si>
    <t>ANISATURAHMAN</t>
  </si>
  <si>
    <t>ANNISA ASTUTI</t>
  </si>
  <si>
    <t>AYATUN NUFUS</t>
  </si>
  <si>
    <t>AYU DWI ADELLIA</t>
  </si>
  <si>
    <t>BAIQ ALUH RATNA PUTRI</t>
  </si>
  <si>
    <t>BAIQ HARIYANA</t>
  </si>
  <si>
    <t>BAIQ LULUK SAADIA</t>
  </si>
  <si>
    <t>BAIQ.NURHIKMAH</t>
  </si>
  <si>
    <t>CITRA APRIANI</t>
  </si>
  <si>
    <t>CITRA WULANDARI</t>
  </si>
  <si>
    <t>DAHLIA</t>
  </si>
  <si>
    <t>DANDI DAMAWANSYAH</t>
  </si>
  <si>
    <t>DANU WIGUNA</t>
  </si>
  <si>
    <t>DAVID PURNAMA AGUNG</t>
  </si>
  <si>
    <t>DELI WAHYUNI</t>
  </si>
  <si>
    <t>DELLA APRANITA</t>
  </si>
  <si>
    <t>DESVINA SASTRAWATI</t>
  </si>
  <si>
    <t>DIAN FADILAH</t>
  </si>
  <si>
    <t>DIMAS</t>
  </si>
  <si>
    <t>DINDA SRIATUN</t>
  </si>
  <si>
    <t>DITA NABILA AZZAHROH</t>
  </si>
  <si>
    <t>3. Konsep Algoritma dasar Operasi dasar matematika (penjumlahan, pengurangan, perkalian, dan pembagian).
4. Penerapan algoritma dasar (operasi manual) untuk penjumlahan, pengurangan, perkalian, dan pembagian</t>
  </si>
  <si>
    <t xml:space="preserve">Konsep Dasar literasi Numerasi dan algoritma
1. Pengertian literasi numerasi dan pentingnya dalam kehidupan sehari-hari.
2. Pengantar konsep numerasi untuk sekolah dasar: angka, bilangan, dan sistem bilangan.
</t>
  </si>
  <si>
    <t xml:space="preserve">Pengukuran dan geometri
1. Konsep pengukuran (panjang, berat,  waktu).
2. Alat ukur dan penggunaannya dalam kehidupan sehari-hari.
</t>
  </si>
  <si>
    <t xml:space="preserve">3. Konsep Luas dan volume
4. Pemecahan masalah yang berakaitan dengan pengukuran dan geometri
</t>
  </si>
  <si>
    <t xml:space="preserve">Estimasi dan mental math
1. Konsep mental math dan estimasi 
2. Estimasi dan peran perkiraan dalam numerasi.
3. Strategi mental matematika untuk memecahkan masalah matematika sederhana.
</t>
  </si>
  <si>
    <t xml:space="preserve">Pecahan dan  Persentase
1. Konsep pecahan
2.  Rasio proporsi dan persentase.
3. Aplikasi pecahan dan desimal dalam konteks kehidupan nyata.
</t>
  </si>
  <si>
    <t xml:space="preserve">Data dan Statistik Sederhana
1. Definisi atau konsep pengolahan data dan Statistik dasar 
2. Tabel, grafik, dan diagram  dalam pengolahan data
3. Mean, median, modus data tunggal dan kelompok
4. Interpretasi dan penggunaan data dalam kehidupan sehari-hari
</t>
  </si>
  <si>
    <t xml:space="preserve">Modul Ajar berdiferensiasi dalam pembelajaran matematika
1. Tujuan Pembelajaran
2. Pemahaman Awal Siswa
3. Konten yang Fleksibel:
</t>
  </si>
  <si>
    <t xml:space="preserve">4. Strategi Pembelajaran Beragam:
5. Kegiatan Pembelajaran yang Diferensiatif:
</t>
  </si>
  <si>
    <t xml:space="preserve">Definisi  alat peraga dan  media  IT dalam mengajarkan literasi numerasi
</t>
  </si>
  <si>
    <t xml:space="preserve">pengembangan media pembelajaran yang kreatif dan inovatif dalam pengajaran literasi numerasi, </t>
  </si>
  <si>
    <t>a. Penilaian Formatif yang Fleksibel:
b. Refleksi dan Review</t>
  </si>
  <si>
    <t xml:space="preserve">1. Definisi  asesmen numerasi
2. Jenis-jenis asesmen numerasi  yang sesuai untuk siswa sekolah dasar, baik dalam bentuk tes tertulis, 
3. Merancang dan membuat assessment berupa tes tertulis
</t>
  </si>
  <si>
    <t>1. Mahasiswa mampu menganalisis hasil asesmen literasi numerasi dan mengidentifikasi area yang perlu perbaikan pada siswa SD.                                                                                                                                                                                                                                2. Mahasiswa mampu membuat strategi tindak lanjut pengajaran berdasarkan hasil asesmen untuk meningkatkan kemampuan numerasi siswa yang masih di bawah standar.</t>
  </si>
  <si>
    <t>Daftar Hadir, aktif presentasi, Diskusi</t>
  </si>
  <si>
    <t>Modul ajar dan lampiran</t>
  </si>
  <si>
    <t>Penyelesaian masalah matematika</t>
  </si>
  <si>
    <t>Pembuatan Soal literasi numerasi berbasis taksonomi bloom</t>
  </si>
  <si>
    <t>simulasi penggunaan Media Alat peraga dan Media berbasis IT</t>
  </si>
  <si>
    <t>Vidio simulasi  Literasi numerasi</t>
  </si>
  <si>
    <t>Attendance List, active presentation, Discussion</t>
  </si>
  <si>
    <t>Teaching modules and attachments</t>
  </si>
  <si>
    <t>Solving mathematical problems</t>
  </si>
  <si>
    <t>Creating numeracy literacy questions based on bloom's taxonomy</t>
  </si>
  <si>
    <t>Simulation of the use of IT-based teaching aids and media</t>
  </si>
  <si>
    <t>Simulation video of numeracy literacy</t>
  </si>
  <si>
    <t>Basic concepts of literacy Numeracy and algorithms
1. Understanding numeracy literacy and its importance in everyday life.
2. Introduction to numeracy concepts for elementary schools: numbers, numbers, and number systems.</t>
  </si>
  <si>
    <t>3. Basic Algorithm Concept Basic mathematical operations (addition, subtraction, multiplication, and division).
4. Application of basic algorithms (manual operations) for addition, subtraction, multiplication, and division</t>
  </si>
  <si>
    <t>Measurement and geometry
1. Concept of measurement (length, weight, time).
2. Measuring tools and their use in everyday life.</t>
  </si>
  <si>
    <t>3. Concept of Area and Volume
4. Solving problems related to measurement and geometry</t>
  </si>
  <si>
    <t>Estimation and mental mathematics
1. Mental mathematics and estimation concepts
2. Estimates and the role of estimates in numeracy.
3. Mental mathematical strategies for solving simple mathematical problems.</t>
  </si>
  <si>
    <t>Fractions and Percentages
1. Fraction concept
2. Proportion ratio and percentage.
3. Application of fractions and decimals in real life context.</t>
  </si>
  <si>
    <t>Simple Data and Statistics
1. Definition or concept of data processing and basic statistics
2. Tables, graphs, and diagrams in data processing
3. Mean, median, mode of single and group data
4. Interpretation and use of data in everyday life</t>
  </si>
  <si>
    <t>Differentiated Teaching Module in Mathematics Learning
1. Learning Objectives
2. Students' Initial Understanding
3. Flexible Content:</t>
  </si>
  <si>
    <t>4. Diverse Learning Strategies:
5. Differentiated Learning Activities:</t>
  </si>
  <si>
    <t>a. Flexible Formative Assessment:
b. Reflection and Review</t>
  </si>
  <si>
    <t>Definition of IT teaching aids and media in teaching numeracy literacy</t>
  </si>
  <si>
    <t>development of creative and innovative learning media in teaching numeracy literacy,</t>
  </si>
  <si>
    <t>1. Definition of numeracy assessment
2. Types of numeracy assessments that are suitable for elementary school students, both in the form of written tests,
3. Designing and creating assessments in the form of written tests</t>
  </si>
  <si>
    <t>1. Students are able to analyze the results of numeracy literacy assessments and identify areas that need improvement in elementary school students. 2. Students are able to create follow-up teaching strategies based on assessment results to improve students' numeracy skills that are still below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</si>
</sst>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wrapText="1"/>
      <protection locked="0"/>
    </xf>
    <xf numFmtId="0" fontId="2" fillId="0" borderId="0" xfId="0" applyFont="1" applyProtection="1">
      <protection locked="0"/>
    </xf>
    <xf numFmtId="0" fontId="1" fillId="2" borderId="0" xfId="0" applyFont="1" applyFill="1" applyAlignment="1">
      <alignment horizontal="center"/>
    </xf>
    <xf numFmtId="0" fontId="0" fillId="0" borderId="0" xfId="0"/>
    <xf numFmtId="0" fontId="0" fillId="0" borderId="0" xfId="0" applyAlignment="1" applyProtection="1">
      <alignment wrapText="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20" workbookViewId="0">
      <selection activeCell="C26" sqref="C26"/>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05" x14ac:dyDescent="0.25">
      <c r="A10">
        <v>1</v>
      </c>
      <c r="B10" s="11" t="s">
        <v>108</v>
      </c>
      <c r="C10" s="15" t="s">
        <v>133</v>
      </c>
      <c r="D10">
        <v>1234583312</v>
      </c>
    </row>
    <row r="11" spans="1:4" ht="90" x14ac:dyDescent="0.25">
      <c r="A11">
        <v>2</v>
      </c>
      <c r="B11" s="11" t="s">
        <v>107</v>
      </c>
      <c r="C11" s="15" t="s">
        <v>134</v>
      </c>
      <c r="D11">
        <v>1234583312</v>
      </c>
    </row>
    <row r="12" spans="1:4" ht="90" x14ac:dyDescent="0.25">
      <c r="A12">
        <v>3</v>
      </c>
      <c r="B12" s="11" t="s">
        <v>109</v>
      </c>
      <c r="C12" s="15" t="s">
        <v>135</v>
      </c>
      <c r="D12">
        <v>1234583312</v>
      </c>
    </row>
    <row r="13" spans="1:4" ht="60" x14ac:dyDescent="0.25">
      <c r="A13">
        <v>4</v>
      </c>
      <c r="B13" s="11" t="s">
        <v>110</v>
      </c>
      <c r="C13" s="15" t="s">
        <v>136</v>
      </c>
      <c r="D13">
        <v>1234583312</v>
      </c>
    </row>
    <row r="14" spans="1:4" ht="90" x14ac:dyDescent="0.25">
      <c r="A14">
        <v>5</v>
      </c>
      <c r="B14" s="11" t="s">
        <v>111</v>
      </c>
      <c r="C14" s="15" t="s">
        <v>137</v>
      </c>
      <c r="D14">
        <v>1234583312</v>
      </c>
    </row>
    <row r="15" spans="1:4" ht="90" x14ac:dyDescent="0.25">
      <c r="A15">
        <v>6</v>
      </c>
      <c r="B15" s="11" t="s">
        <v>112</v>
      </c>
      <c r="C15" s="15" t="s">
        <v>138</v>
      </c>
      <c r="D15">
        <v>1234583312</v>
      </c>
    </row>
    <row r="16" spans="1:4" ht="120" x14ac:dyDescent="0.25">
      <c r="A16">
        <v>7</v>
      </c>
      <c r="B16" s="11" t="s">
        <v>113</v>
      </c>
      <c r="C16" s="15" t="s">
        <v>139</v>
      </c>
      <c r="D16">
        <v>1234583312</v>
      </c>
    </row>
    <row r="17" spans="1:4" x14ac:dyDescent="0.25">
      <c r="A17">
        <v>8</v>
      </c>
      <c r="B17" s="12" t="s">
        <v>70</v>
      </c>
      <c r="C17" s="3" t="s">
        <v>70</v>
      </c>
      <c r="D17">
        <v>1234583312</v>
      </c>
    </row>
    <row r="18" spans="1:4" ht="90" x14ac:dyDescent="0.25">
      <c r="A18">
        <v>9</v>
      </c>
      <c r="B18" s="11" t="s">
        <v>114</v>
      </c>
      <c r="C18" s="15" t="s">
        <v>140</v>
      </c>
      <c r="D18">
        <v>1234583312</v>
      </c>
    </row>
    <row r="19" spans="1:4" ht="60" x14ac:dyDescent="0.25">
      <c r="A19">
        <v>10</v>
      </c>
      <c r="B19" s="11" t="s">
        <v>115</v>
      </c>
      <c r="C19" s="15" t="s">
        <v>141</v>
      </c>
      <c r="D19">
        <v>1234583312</v>
      </c>
    </row>
    <row r="20" spans="1:4" ht="30" x14ac:dyDescent="0.25">
      <c r="A20">
        <v>11</v>
      </c>
      <c r="B20" s="11" t="s">
        <v>118</v>
      </c>
      <c r="C20" s="15" t="s">
        <v>142</v>
      </c>
      <c r="D20">
        <v>1234583312</v>
      </c>
    </row>
    <row r="21" spans="1:4" ht="60" x14ac:dyDescent="0.25">
      <c r="A21">
        <v>12</v>
      </c>
      <c r="B21" s="11" t="s">
        <v>116</v>
      </c>
      <c r="C21" s="3" t="s">
        <v>143</v>
      </c>
      <c r="D21">
        <v>1234583312</v>
      </c>
    </row>
    <row r="22" spans="1:4" x14ac:dyDescent="0.25">
      <c r="A22">
        <v>13</v>
      </c>
      <c r="B22" s="12" t="s">
        <v>117</v>
      </c>
      <c r="C22" s="3" t="s">
        <v>144</v>
      </c>
      <c r="D22">
        <v>1234583312</v>
      </c>
    </row>
    <row r="23" spans="1:4" ht="120" x14ac:dyDescent="0.25">
      <c r="A23">
        <v>14</v>
      </c>
      <c r="B23" s="11" t="s">
        <v>119</v>
      </c>
      <c r="C23" s="15" t="s">
        <v>145</v>
      </c>
      <c r="D23">
        <v>1234583312</v>
      </c>
    </row>
    <row r="24" spans="1:4" x14ac:dyDescent="0.25">
      <c r="A24">
        <v>15</v>
      </c>
      <c r="B24" s="12" t="s">
        <v>120</v>
      </c>
      <c r="C24" s="3" t="s">
        <v>146</v>
      </c>
      <c r="D24">
        <v>1234583312</v>
      </c>
    </row>
    <row r="25" spans="1:4" x14ac:dyDescent="0.25">
      <c r="A25">
        <v>16</v>
      </c>
      <c r="B25" s="12" t="s">
        <v>71</v>
      </c>
      <c r="C25" s="3" t="s">
        <v>71</v>
      </c>
      <c r="D25">
        <v>1234583312</v>
      </c>
    </row>
  </sheetData>
  <sheetProtection password="EE11"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3" t="s">
        <v>19</v>
      </c>
      <c r="C3" s="13"/>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5" sqref="E15"/>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x14ac:dyDescent="0.25">
      <c r="A10">
        <v>1</v>
      </c>
      <c r="B10" t="s">
        <v>58</v>
      </c>
      <c r="C10" s="9">
        <v>0.3</v>
      </c>
      <c r="D10" s="3" t="s">
        <v>121</v>
      </c>
      <c r="E10" s="3" t="s">
        <v>127</v>
      </c>
      <c r="F10">
        <v>1234583312</v>
      </c>
    </row>
    <row r="11" spans="1:6" x14ac:dyDescent="0.25">
      <c r="A11">
        <v>2</v>
      </c>
      <c r="B11" t="s">
        <v>59</v>
      </c>
      <c r="C11" s="9">
        <v>0.15</v>
      </c>
      <c r="D11" s="3" t="s">
        <v>122</v>
      </c>
      <c r="E11" s="3" t="s">
        <v>128</v>
      </c>
      <c r="F11">
        <v>1234583312</v>
      </c>
    </row>
    <row r="12" spans="1:6" x14ac:dyDescent="0.25">
      <c r="A12">
        <v>3</v>
      </c>
      <c r="B12" t="s">
        <v>60</v>
      </c>
      <c r="C12" s="9">
        <v>0.1</v>
      </c>
      <c r="D12" s="3" t="s">
        <v>123</v>
      </c>
      <c r="E12" s="3" t="s">
        <v>129</v>
      </c>
      <c r="F12">
        <v>1234583312</v>
      </c>
    </row>
    <row r="13" spans="1:6" x14ac:dyDescent="0.25">
      <c r="A13">
        <v>4</v>
      </c>
      <c r="B13" t="s">
        <v>61</v>
      </c>
      <c r="C13" s="9">
        <v>0.1</v>
      </c>
      <c r="D13" s="3" t="s">
        <v>124</v>
      </c>
      <c r="E13" s="3" t="s">
        <v>130</v>
      </c>
      <c r="F13">
        <v>1234583312</v>
      </c>
    </row>
    <row r="14" spans="1:6" x14ac:dyDescent="0.25">
      <c r="A14">
        <v>5</v>
      </c>
      <c r="B14" t="s">
        <v>62</v>
      </c>
      <c r="C14" s="9">
        <v>0.2</v>
      </c>
      <c r="D14" s="3" t="s">
        <v>125</v>
      </c>
      <c r="E14" s="3" t="s">
        <v>131</v>
      </c>
      <c r="F14">
        <v>1234583312</v>
      </c>
    </row>
    <row r="15" spans="1:6" x14ac:dyDescent="0.25">
      <c r="A15">
        <v>6</v>
      </c>
      <c r="B15" t="s">
        <v>63</v>
      </c>
      <c r="C15" s="9">
        <v>0.2</v>
      </c>
      <c r="D15" s="3" t="s">
        <v>126</v>
      </c>
      <c r="E15" s="3" t="s">
        <v>132</v>
      </c>
      <c r="F15">
        <v>1234583312</v>
      </c>
    </row>
    <row r="16" spans="1:6" x14ac:dyDescent="0.25">
      <c r="C16" s="6">
        <f>SUM(C10:C15)</f>
        <v>1.0499999999999998</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tabSelected="1" topLeftCell="C18" workbookViewId="0">
      <selection activeCell="L27" sqref="L27"/>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4" t="s">
        <v>64</v>
      </c>
      <c r="B1" s="14"/>
      <c r="C1" s="14"/>
      <c r="D1" s="14"/>
      <c r="E1" s="14"/>
      <c r="F1" s="14"/>
      <c r="G1" s="14"/>
      <c r="H1" s="14"/>
      <c r="I1" s="14"/>
      <c r="J1" s="14"/>
      <c r="K1" s="14"/>
      <c r="L1" s="14"/>
      <c r="M1" s="14"/>
      <c r="N1" s="14"/>
    </row>
    <row r="2" spans="1:14" x14ac:dyDescent="0.25">
      <c r="A2" s="10"/>
      <c r="B2" s="10"/>
      <c r="C2" s="10"/>
      <c r="D2" s="10"/>
      <c r="E2" s="10"/>
      <c r="F2" s="10"/>
      <c r="G2" s="10"/>
      <c r="H2" s="10"/>
      <c r="I2" s="10"/>
      <c r="J2" s="10"/>
      <c r="K2" s="10"/>
      <c r="L2" s="10"/>
      <c r="M2" s="10"/>
      <c r="N2" s="10"/>
    </row>
    <row r="3" spans="1:14" x14ac:dyDescent="0.2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5">
      <c r="G4" s="9"/>
      <c r="H4" s="9"/>
      <c r="I4" s="9"/>
      <c r="J4" s="9"/>
      <c r="K4" s="9"/>
      <c r="L4" s="9"/>
      <c r="M4" s="6"/>
    </row>
    <row r="5" spans="1:14" x14ac:dyDescent="0.25">
      <c r="A5">
        <v>1</v>
      </c>
      <c r="B5">
        <v>20230110800001</v>
      </c>
      <c r="C5" t="s">
        <v>74</v>
      </c>
      <c r="D5">
        <v>154897</v>
      </c>
      <c r="E5" t="s">
        <v>1</v>
      </c>
      <c r="F5" t="s">
        <v>3</v>
      </c>
      <c r="G5" s="3">
        <v>78</v>
      </c>
      <c r="H5" s="3">
        <v>10</v>
      </c>
      <c r="I5" s="3"/>
      <c r="J5" s="3">
        <v>10</v>
      </c>
      <c r="K5" s="3">
        <v>10</v>
      </c>
      <c r="L5" s="3">
        <v>10</v>
      </c>
      <c r="M5">
        <f>G5*Komponen!C10 + H5*Komponen!C11 + I5*Komponen!C12 + J5*Komponen!C13 + K5*Komponen!C14 + L5*Komponen!C15</f>
        <v>29.9</v>
      </c>
      <c r="N5" t="str">
        <f t="shared" ref="N5:N37" si="0">IF(AND(ISBLANK(G5), ISBLANK(H5), ISBLANK(I5), ISBLANK(J5), ISBLANK(K5), ISBLANK(L5)), "T", IF(M5&lt;=0.99, "T", IF(M5&lt;=24.99, "E", IF(M5&lt;=49.99, "D", IF(M5&lt;=54.99, "C", IF(M5&lt;=59.99, "C+", IF(M5&lt;=64.99, "B-", IF(M5&lt;=69.99, "B", IF(M5&lt;=74.99, "B+", IF(M5&lt;=79.99, "A-", IF(M5&lt;=100, "A")))))))))))</f>
        <v>D</v>
      </c>
    </row>
    <row r="6" spans="1:14" x14ac:dyDescent="0.25">
      <c r="A6">
        <v>2</v>
      </c>
      <c r="B6">
        <v>20230110800002</v>
      </c>
      <c r="C6" t="s">
        <v>75</v>
      </c>
      <c r="D6">
        <v>152396</v>
      </c>
      <c r="E6" t="s">
        <v>1</v>
      </c>
      <c r="F6" t="s">
        <v>3</v>
      </c>
      <c r="G6" s="3">
        <v>80</v>
      </c>
      <c r="H6" s="3">
        <v>80</v>
      </c>
      <c r="I6" s="3"/>
      <c r="J6" s="3">
        <v>80</v>
      </c>
      <c r="K6" s="3">
        <v>70</v>
      </c>
      <c r="L6" s="3">
        <v>80</v>
      </c>
      <c r="M6">
        <f>G6*Komponen!C10 + H6*Komponen!C11 + I6*Komponen!C12 + J6*Komponen!C13 + K6*Komponen!C14 + L6*Komponen!C15</f>
        <v>74</v>
      </c>
      <c r="N6" t="str">
        <f t="shared" si="0"/>
        <v>B+</v>
      </c>
    </row>
    <row r="7" spans="1:14" x14ac:dyDescent="0.25">
      <c r="A7">
        <v>3</v>
      </c>
      <c r="B7">
        <v>20230110800003</v>
      </c>
      <c r="C7" t="s">
        <v>76</v>
      </c>
      <c r="D7">
        <v>154892</v>
      </c>
      <c r="E7" t="s">
        <v>1</v>
      </c>
      <c r="F7" t="s">
        <v>3</v>
      </c>
      <c r="G7" s="3">
        <v>88</v>
      </c>
      <c r="H7" s="3">
        <v>80</v>
      </c>
      <c r="I7" s="3"/>
      <c r="J7" s="3">
        <v>80</v>
      </c>
      <c r="K7" s="3">
        <v>88</v>
      </c>
      <c r="L7" s="3">
        <v>80</v>
      </c>
      <c r="M7">
        <f>G7*Komponen!C10 + H7*Komponen!C11 + I7*Komponen!C12 + J7*Komponen!C13 + K7*Komponen!C14 + L7*Komponen!C15</f>
        <v>80</v>
      </c>
      <c r="N7" t="str">
        <f t="shared" si="0"/>
        <v>A</v>
      </c>
    </row>
    <row r="8" spans="1:14" x14ac:dyDescent="0.25">
      <c r="A8">
        <v>4</v>
      </c>
      <c r="B8">
        <v>20230110800004</v>
      </c>
      <c r="C8" t="s">
        <v>77</v>
      </c>
      <c r="D8">
        <v>156450</v>
      </c>
      <c r="E8" t="s">
        <v>1</v>
      </c>
      <c r="F8" t="s">
        <v>3</v>
      </c>
      <c r="G8" s="3">
        <v>78</v>
      </c>
      <c r="H8" s="3">
        <v>80</v>
      </c>
      <c r="I8" s="3"/>
      <c r="J8" s="3">
        <v>80</v>
      </c>
      <c r="K8" s="3">
        <v>75</v>
      </c>
      <c r="L8" s="3">
        <v>80</v>
      </c>
      <c r="M8">
        <f>G8*Komponen!C10 + H8*Komponen!C11 + I8*Komponen!C12 + J8*Komponen!C13 + K8*Komponen!C14 + L8*Komponen!C15</f>
        <v>74.400000000000006</v>
      </c>
      <c r="N8" t="str">
        <f t="shared" si="0"/>
        <v>B+</v>
      </c>
    </row>
    <row r="9" spans="1:14" x14ac:dyDescent="0.25">
      <c r="A9">
        <v>5</v>
      </c>
      <c r="B9">
        <v>20230110800005</v>
      </c>
      <c r="C9" t="s">
        <v>78</v>
      </c>
      <c r="D9">
        <v>152696</v>
      </c>
      <c r="E9" t="s">
        <v>1</v>
      </c>
      <c r="F9" t="s">
        <v>3</v>
      </c>
      <c r="G9" s="3">
        <v>10</v>
      </c>
      <c r="H9" s="3">
        <v>10</v>
      </c>
      <c r="I9" s="3"/>
      <c r="J9" s="3">
        <v>10</v>
      </c>
      <c r="K9" s="3">
        <v>10</v>
      </c>
      <c r="L9" s="3">
        <v>10</v>
      </c>
      <c r="M9">
        <f>G9*Komponen!C10 + H9*Komponen!C11 + I9*Komponen!C12 + J9*Komponen!C13 + K9*Komponen!C14 + L9*Komponen!C15</f>
        <v>9.5</v>
      </c>
      <c r="N9" t="str">
        <f t="shared" si="0"/>
        <v>E</v>
      </c>
    </row>
    <row r="10" spans="1:14" x14ac:dyDescent="0.25">
      <c r="A10">
        <v>6</v>
      </c>
      <c r="B10">
        <v>20230110800007</v>
      </c>
      <c r="C10" t="s">
        <v>79</v>
      </c>
      <c r="D10">
        <v>154303</v>
      </c>
      <c r="E10" t="s">
        <v>1</v>
      </c>
      <c r="F10" t="s">
        <v>3</v>
      </c>
      <c r="G10" s="3">
        <v>78</v>
      </c>
      <c r="H10" s="3">
        <v>80</v>
      </c>
      <c r="I10" s="3"/>
      <c r="J10" s="3">
        <v>80</v>
      </c>
      <c r="K10" s="3">
        <v>75</v>
      </c>
      <c r="L10" s="3">
        <v>80</v>
      </c>
      <c r="M10">
        <f>G10*Komponen!C10 + H10*Komponen!C11 + I10*Komponen!C12 + J10*Komponen!C13 + K10*Komponen!C14 + L10*Komponen!C15</f>
        <v>74.400000000000006</v>
      </c>
      <c r="N10" t="str">
        <f t="shared" si="0"/>
        <v>B+</v>
      </c>
    </row>
    <row r="11" spans="1:14" x14ac:dyDescent="0.25">
      <c r="A11">
        <v>7</v>
      </c>
      <c r="B11">
        <v>20230110800008</v>
      </c>
      <c r="C11" t="s">
        <v>80</v>
      </c>
      <c r="D11">
        <v>152654</v>
      </c>
      <c r="E11" t="s">
        <v>1</v>
      </c>
      <c r="F11" t="s">
        <v>3</v>
      </c>
      <c r="G11" s="3">
        <v>78</v>
      </c>
      <c r="H11" s="3">
        <v>80</v>
      </c>
      <c r="I11" s="3"/>
      <c r="J11" s="3">
        <v>80</v>
      </c>
      <c r="K11" s="3">
        <v>75</v>
      </c>
      <c r="L11" s="3">
        <v>80</v>
      </c>
      <c r="M11">
        <f>G11*Komponen!C10 + H11*Komponen!C11 + I11*Komponen!C12 + J11*Komponen!C13 + K11*Komponen!C14 + L11*Komponen!C15</f>
        <v>74.400000000000006</v>
      </c>
      <c r="N11" t="str">
        <f t="shared" si="0"/>
        <v>B+</v>
      </c>
    </row>
    <row r="12" spans="1:14" x14ac:dyDescent="0.25">
      <c r="A12">
        <v>8</v>
      </c>
      <c r="B12">
        <v>20230110800009</v>
      </c>
      <c r="C12" t="s">
        <v>81</v>
      </c>
      <c r="D12">
        <v>155185</v>
      </c>
      <c r="E12" t="s">
        <v>1</v>
      </c>
      <c r="F12" t="s">
        <v>3</v>
      </c>
      <c r="G12" s="3">
        <v>88</v>
      </c>
      <c r="H12" s="3">
        <v>80</v>
      </c>
      <c r="I12" s="3"/>
      <c r="J12" s="3">
        <v>80</v>
      </c>
      <c r="K12" s="3">
        <v>75</v>
      </c>
      <c r="L12" s="3">
        <v>80</v>
      </c>
      <c r="M12">
        <f>G12*Komponen!C10 + H12*Komponen!C11 + I12*Komponen!C12 + J12*Komponen!C13 + K12*Komponen!C14 + L12*Komponen!C15</f>
        <v>77.400000000000006</v>
      </c>
      <c r="N12" t="str">
        <f t="shared" si="0"/>
        <v>A-</v>
      </c>
    </row>
    <row r="13" spans="1:14" x14ac:dyDescent="0.25">
      <c r="A13">
        <v>9</v>
      </c>
      <c r="B13">
        <v>20230110800010</v>
      </c>
      <c r="C13" t="s">
        <v>82</v>
      </c>
      <c r="D13">
        <v>153990</v>
      </c>
      <c r="E13" t="s">
        <v>1</v>
      </c>
      <c r="F13" t="s">
        <v>3</v>
      </c>
      <c r="G13" s="3">
        <v>65</v>
      </c>
      <c r="H13" s="3">
        <v>10</v>
      </c>
      <c r="I13" s="3"/>
      <c r="J13" s="3">
        <v>10</v>
      </c>
      <c r="K13" s="3">
        <v>10</v>
      </c>
      <c r="L13" s="3">
        <v>10</v>
      </c>
      <c r="M13">
        <f>G13*Komponen!C10 + H13*Komponen!C11 + I13*Komponen!C12 + J13*Komponen!C13 + K13*Komponen!C14 + L13*Komponen!C15</f>
        <v>26</v>
      </c>
      <c r="N13" t="str">
        <f t="shared" si="0"/>
        <v>D</v>
      </c>
    </row>
    <row r="14" spans="1:14" x14ac:dyDescent="0.25">
      <c r="A14">
        <v>10</v>
      </c>
      <c r="B14">
        <v>20230110800011</v>
      </c>
      <c r="C14" t="s">
        <v>83</v>
      </c>
      <c r="D14">
        <v>155337</v>
      </c>
      <c r="E14" t="s">
        <v>1</v>
      </c>
      <c r="F14" t="s">
        <v>3</v>
      </c>
      <c r="G14" s="3">
        <v>78</v>
      </c>
      <c r="H14" s="3">
        <v>80</v>
      </c>
      <c r="I14" s="3"/>
      <c r="J14" s="3">
        <v>80</v>
      </c>
      <c r="K14" s="3">
        <v>77</v>
      </c>
      <c r="L14" s="3">
        <v>80</v>
      </c>
      <c r="M14">
        <f>G14*Komponen!C10 + H14*Komponen!C11 + I14*Komponen!C12 + J14*Komponen!C13 + K14*Komponen!C14 + L14*Komponen!C15</f>
        <v>74.8</v>
      </c>
      <c r="N14" t="str">
        <f t="shared" si="0"/>
        <v>B+</v>
      </c>
    </row>
    <row r="15" spans="1:14" x14ac:dyDescent="0.25">
      <c r="A15">
        <v>11</v>
      </c>
      <c r="B15">
        <v>20230110800012</v>
      </c>
      <c r="C15" t="s">
        <v>84</v>
      </c>
      <c r="D15">
        <v>154453</v>
      </c>
      <c r="E15" t="s">
        <v>1</v>
      </c>
      <c r="F15" t="s">
        <v>3</v>
      </c>
      <c r="G15" s="3">
        <v>78</v>
      </c>
      <c r="H15" s="3">
        <v>80</v>
      </c>
      <c r="I15" s="3"/>
      <c r="J15" s="3">
        <v>80</v>
      </c>
      <c r="K15" s="3">
        <v>78</v>
      </c>
      <c r="L15" s="3">
        <v>80</v>
      </c>
      <c r="M15">
        <f>G15*Komponen!C10 + H15*Komponen!C11 + I15*Komponen!C12 + J15*Komponen!C13 + K15*Komponen!C14 + L15*Komponen!C15</f>
        <v>75</v>
      </c>
      <c r="N15" t="str">
        <f t="shared" si="0"/>
        <v>A-</v>
      </c>
    </row>
    <row r="16" spans="1:14" x14ac:dyDescent="0.25">
      <c r="A16">
        <v>12</v>
      </c>
      <c r="B16">
        <v>20230110800013</v>
      </c>
      <c r="C16" t="s">
        <v>85</v>
      </c>
      <c r="D16">
        <v>154692</v>
      </c>
      <c r="E16" t="s">
        <v>1</v>
      </c>
      <c r="F16" t="s">
        <v>3</v>
      </c>
      <c r="G16" s="3">
        <v>88</v>
      </c>
      <c r="H16" s="3">
        <v>80</v>
      </c>
      <c r="I16" s="3"/>
      <c r="J16" s="3">
        <v>80</v>
      </c>
      <c r="K16" s="3">
        <v>76</v>
      </c>
      <c r="L16" s="3">
        <v>80</v>
      </c>
      <c r="M16">
        <f>G16*Komponen!C10 + H16*Komponen!C11 + I16*Komponen!C12 + J16*Komponen!C13 + K16*Komponen!C14 + L16*Komponen!C15</f>
        <v>77.599999999999994</v>
      </c>
      <c r="N16" t="str">
        <f t="shared" si="0"/>
        <v>A-</v>
      </c>
    </row>
    <row r="17" spans="1:14" x14ac:dyDescent="0.25">
      <c r="A17">
        <v>13</v>
      </c>
      <c r="B17">
        <v>20230110800014</v>
      </c>
      <c r="C17" t="s">
        <v>86</v>
      </c>
      <c r="D17">
        <v>155188</v>
      </c>
      <c r="E17" t="s">
        <v>1</v>
      </c>
      <c r="F17" t="s">
        <v>3</v>
      </c>
      <c r="G17" s="3">
        <v>85</v>
      </c>
      <c r="H17" s="3">
        <v>80</v>
      </c>
      <c r="I17" s="3"/>
      <c r="J17" s="3">
        <v>80</v>
      </c>
      <c r="K17" s="3">
        <v>75</v>
      </c>
      <c r="L17" s="3">
        <v>80</v>
      </c>
      <c r="M17">
        <f>G17*Komponen!C10 + H17*Komponen!C11 + I17*Komponen!C12 + J17*Komponen!C13 + K17*Komponen!C14 + L17*Komponen!C15</f>
        <v>76.5</v>
      </c>
      <c r="N17" t="str">
        <f t="shared" si="0"/>
        <v>A-</v>
      </c>
    </row>
    <row r="18" spans="1:14" x14ac:dyDescent="0.25">
      <c r="A18">
        <v>14</v>
      </c>
      <c r="B18">
        <v>20230110800015</v>
      </c>
      <c r="C18" t="s">
        <v>87</v>
      </c>
      <c r="D18">
        <v>152734</v>
      </c>
      <c r="E18" t="s">
        <v>1</v>
      </c>
      <c r="F18" t="s">
        <v>3</v>
      </c>
      <c r="G18" s="3">
        <v>85</v>
      </c>
      <c r="H18" s="3">
        <v>80</v>
      </c>
      <c r="I18" s="3"/>
      <c r="J18" s="3">
        <v>80</v>
      </c>
      <c r="K18" s="3">
        <v>79</v>
      </c>
      <c r="L18" s="3">
        <v>80</v>
      </c>
      <c r="M18">
        <f>G18*Komponen!C10 + H18*Komponen!C11 + I18*Komponen!C12 + J18*Komponen!C13 + K18*Komponen!C14 + L18*Komponen!C15</f>
        <v>77.3</v>
      </c>
      <c r="N18" t="str">
        <f t="shared" si="0"/>
        <v>A-</v>
      </c>
    </row>
    <row r="19" spans="1:14" x14ac:dyDescent="0.25">
      <c r="A19">
        <v>15</v>
      </c>
      <c r="B19">
        <v>20230110800016</v>
      </c>
      <c r="C19" t="s">
        <v>88</v>
      </c>
      <c r="D19">
        <v>154713</v>
      </c>
      <c r="E19" t="s">
        <v>1</v>
      </c>
      <c r="F19" t="s">
        <v>3</v>
      </c>
      <c r="G19" s="3">
        <v>86</v>
      </c>
      <c r="H19" s="3">
        <v>80</v>
      </c>
      <c r="I19" s="3"/>
      <c r="J19" s="3">
        <v>80</v>
      </c>
      <c r="K19" s="3">
        <v>75</v>
      </c>
      <c r="L19" s="3">
        <v>80</v>
      </c>
      <c r="M19">
        <f>G19*Komponen!C10 + H19*Komponen!C11 + I19*Komponen!C12 + J19*Komponen!C13 + K19*Komponen!C14 + L19*Komponen!C15</f>
        <v>76.8</v>
      </c>
      <c r="N19" t="str">
        <f t="shared" si="0"/>
        <v>A-</v>
      </c>
    </row>
    <row r="20" spans="1:14" x14ac:dyDescent="0.25">
      <c r="A20">
        <v>16</v>
      </c>
      <c r="B20">
        <v>20230110800017</v>
      </c>
      <c r="C20" t="s">
        <v>89</v>
      </c>
      <c r="D20">
        <v>155600</v>
      </c>
      <c r="E20" t="s">
        <v>1</v>
      </c>
      <c r="F20" t="s">
        <v>3</v>
      </c>
      <c r="G20" s="3">
        <v>80</v>
      </c>
      <c r="H20" s="3">
        <v>80</v>
      </c>
      <c r="I20" s="3"/>
      <c r="J20" s="3">
        <v>80</v>
      </c>
      <c r="K20" s="3">
        <v>76</v>
      </c>
      <c r="L20" s="3">
        <v>80</v>
      </c>
      <c r="M20">
        <f>G20*Komponen!C10 + H20*Komponen!C11 + I20*Komponen!C12 + J20*Komponen!C13 + K20*Komponen!C14 + L20*Komponen!C15</f>
        <v>75.2</v>
      </c>
      <c r="N20" t="str">
        <f t="shared" si="0"/>
        <v>A-</v>
      </c>
    </row>
    <row r="21" spans="1:14" x14ac:dyDescent="0.25">
      <c r="A21">
        <v>17</v>
      </c>
      <c r="B21">
        <v>20230110800018</v>
      </c>
      <c r="C21" t="s">
        <v>90</v>
      </c>
      <c r="D21">
        <v>154380</v>
      </c>
      <c r="E21" t="s">
        <v>1</v>
      </c>
      <c r="F21" t="s">
        <v>3</v>
      </c>
      <c r="G21" s="3">
        <v>10</v>
      </c>
      <c r="H21" s="3">
        <v>10</v>
      </c>
      <c r="I21" s="3"/>
      <c r="J21" s="3">
        <v>10</v>
      </c>
      <c r="K21" s="3">
        <v>75</v>
      </c>
      <c r="L21" s="3">
        <v>10</v>
      </c>
      <c r="M21">
        <f>G21*Komponen!C10 + H21*Komponen!C11 + I21*Komponen!C12 + J21*Komponen!C13 + K21*Komponen!C14 + L21*Komponen!C15</f>
        <v>22.5</v>
      </c>
      <c r="N21" t="str">
        <f t="shared" si="0"/>
        <v>E</v>
      </c>
    </row>
    <row r="22" spans="1:14" x14ac:dyDescent="0.25">
      <c r="A22">
        <v>18</v>
      </c>
      <c r="B22">
        <v>20230110800019</v>
      </c>
      <c r="C22" t="s">
        <v>91</v>
      </c>
      <c r="D22">
        <v>154560</v>
      </c>
      <c r="E22" t="s">
        <v>1</v>
      </c>
      <c r="F22" t="s">
        <v>3</v>
      </c>
      <c r="G22" s="3">
        <v>88</v>
      </c>
      <c r="H22" s="3">
        <v>80</v>
      </c>
      <c r="I22" s="3"/>
      <c r="J22" s="3">
        <v>80</v>
      </c>
      <c r="K22" s="3">
        <v>79</v>
      </c>
      <c r="L22" s="3">
        <v>80</v>
      </c>
      <c r="M22">
        <f>G22*Komponen!C10 + H22*Komponen!C11 + I22*Komponen!C12 + J22*Komponen!C13 + K22*Komponen!C14 + L22*Komponen!C15</f>
        <v>78.2</v>
      </c>
      <c r="N22" t="str">
        <f t="shared" si="0"/>
        <v>A-</v>
      </c>
    </row>
    <row r="23" spans="1:14" x14ac:dyDescent="0.25">
      <c r="A23">
        <v>19</v>
      </c>
      <c r="B23">
        <v>20230110800020</v>
      </c>
      <c r="C23" t="s">
        <v>92</v>
      </c>
      <c r="D23">
        <v>154078</v>
      </c>
      <c r="E23" t="s">
        <v>1</v>
      </c>
      <c r="F23" t="s">
        <v>3</v>
      </c>
      <c r="G23" s="3">
        <v>85</v>
      </c>
      <c r="H23" s="3">
        <v>80</v>
      </c>
      <c r="I23" s="3"/>
      <c r="J23" s="3">
        <v>80</v>
      </c>
      <c r="K23" s="3">
        <v>77</v>
      </c>
      <c r="L23" s="3">
        <v>80</v>
      </c>
      <c r="M23">
        <f>G23*Komponen!C10 + H23*Komponen!C11 + I23*Komponen!C12 + J23*Komponen!C13 + K23*Komponen!C14 + L23*Komponen!C15</f>
        <v>76.900000000000006</v>
      </c>
      <c r="N23" t="str">
        <f t="shared" si="0"/>
        <v>A-</v>
      </c>
    </row>
    <row r="24" spans="1:14" x14ac:dyDescent="0.25">
      <c r="A24">
        <v>20</v>
      </c>
      <c r="B24">
        <v>20230110800022</v>
      </c>
      <c r="C24" t="s">
        <v>93</v>
      </c>
      <c r="D24">
        <v>154176</v>
      </c>
      <c r="E24" t="s">
        <v>1</v>
      </c>
      <c r="F24" t="s">
        <v>3</v>
      </c>
      <c r="G24" s="3">
        <v>85</v>
      </c>
      <c r="H24" s="3">
        <v>80</v>
      </c>
      <c r="I24" s="3"/>
      <c r="J24" s="3">
        <v>80</v>
      </c>
      <c r="K24" s="3">
        <v>76</v>
      </c>
      <c r="L24" s="3">
        <v>80</v>
      </c>
      <c r="M24">
        <f>G24*Komponen!C10 + H24*Komponen!C11 + I24*Komponen!C12 + J24*Komponen!C13 + K24*Komponen!C14 + L24*Komponen!C15</f>
        <v>76.7</v>
      </c>
      <c r="N24" t="str">
        <f t="shared" si="0"/>
        <v>A-</v>
      </c>
    </row>
    <row r="25" spans="1:14" x14ac:dyDescent="0.25">
      <c r="A25">
        <v>21</v>
      </c>
      <c r="B25">
        <v>20230110800023</v>
      </c>
      <c r="C25" t="s">
        <v>94</v>
      </c>
      <c r="D25">
        <v>154541</v>
      </c>
      <c r="E25" t="s">
        <v>1</v>
      </c>
      <c r="F25" t="s">
        <v>3</v>
      </c>
      <c r="G25" s="3">
        <v>70</v>
      </c>
      <c r="H25" s="3">
        <v>10</v>
      </c>
      <c r="I25" s="3"/>
      <c r="J25" s="3">
        <v>10</v>
      </c>
      <c r="K25" s="3">
        <v>10</v>
      </c>
      <c r="L25" s="3">
        <v>10</v>
      </c>
      <c r="M25">
        <f>G25*Komponen!C10 + H25*Komponen!C11 + I25*Komponen!C12 + J25*Komponen!C13 + K25*Komponen!C14 + L25*Komponen!C15</f>
        <v>27.5</v>
      </c>
      <c r="N25" t="str">
        <f t="shared" si="0"/>
        <v>D</v>
      </c>
    </row>
    <row r="26" spans="1:14" x14ac:dyDescent="0.25">
      <c r="A26">
        <v>22</v>
      </c>
      <c r="B26">
        <v>20230110800024</v>
      </c>
      <c r="C26" t="s">
        <v>95</v>
      </c>
      <c r="D26">
        <v>154938</v>
      </c>
      <c r="E26" t="s">
        <v>1</v>
      </c>
      <c r="F26" t="s">
        <v>3</v>
      </c>
      <c r="G26" s="3">
        <v>88</v>
      </c>
      <c r="H26" s="3">
        <v>80</v>
      </c>
      <c r="I26" s="3"/>
      <c r="J26" s="3">
        <v>80</v>
      </c>
      <c r="K26" s="3">
        <v>88</v>
      </c>
      <c r="L26" s="3">
        <v>80</v>
      </c>
      <c r="M26">
        <f>G26*Komponen!C10 + H26*Komponen!C11 + I26*Komponen!C12 + J26*Komponen!C13 + K26*Komponen!C14 + L26*Komponen!C15</f>
        <v>80</v>
      </c>
      <c r="N26" t="str">
        <f t="shared" si="0"/>
        <v>A</v>
      </c>
    </row>
    <row r="27" spans="1:14" x14ac:dyDescent="0.25">
      <c r="A27">
        <v>23</v>
      </c>
      <c r="B27">
        <v>20230110800025</v>
      </c>
      <c r="C27" t="s">
        <v>96</v>
      </c>
      <c r="D27">
        <v>154076</v>
      </c>
      <c r="E27" t="s">
        <v>1</v>
      </c>
      <c r="F27" t="s">
        <v>3</v>
      </c>
      <c r="G27" s="3">
        <v>85</v>
      </c>
      <c r="H27" s="3">
        <v>80</v>
      </c>
      <c r="I27" s="3"/>
      <c r="J27" s="3">
        <v>80</v>
      </c>
      <c r="K27" s="3">
        <v>76</v>
      </c>
      <c r="L27" s="3">
        <v>80</v>
      </c>
      <c r="M27">
        <f>G27*Komponen!C10 + H27*Komponen!C11 + I27*Komponen!C12 + J27*Komponen!C13 + K27*Komponen!C14 + L27*Komponen!C15</f>
        <v>76.7</v>
      </c>
      <c r="N27" t="str">
        <f t="shared" si="0"/>
        <v>A-</v>
      </c>
    </row>
    <row r="28" spans="1:14" x14ac:dyDescent="0.25">
      <c r="A28">
        <v>24</v>
      </c>
      <c r="B28">
        <v>20230110800026</v>
      </c>
      <c r="C28" t="s">
        <v>97</v>
      </c>
      <c r="D28">
        <v>154721</v>
      </c>
      <c r="E28" t="s">
        <v>1</v>
      </c>
      <c r="F28" t="s">
        <v>3</v>
      </c>
      <c r="G28" s="3">
        <v>78</v>
      </c>
      <c r="H28" s="3">
        <v>80</v>
      </c>
      <c r="I28" s="3"/>
      <c r="J28" s="3">
        <v>80</v>
      </c>
      <c r="K28" s="3">
        <v>75</v>
      </c>
      <c r="L28" s="3">
        <v>80</v>
      </c>
      <c r="M28">
        <f>G28*Komponen!C10 + H28*Komponen!C11 + I28*Komponen!C12 + J28*Komponen!C13 + K28*Komponen!C14 + L28*Komponen!C15</f>
        <v>74.400000000000006</v>
      </c>
      <c r="N28" t="str">
        <f t="shared" si="0"/>
        <v>B+</v>
      </c>
    </row>
    <row r="29" spans="1:14" x14ac:dyDescent="0.25">
      <c r="A29">
        <v>25</v>
      </c>
      <c r="B29">
        <v>20230110800027</v>
      </c>
      <c r="C29" t="s">
        <v>98</v>
      </c>
      <c r="D29">
        <v>155371</v>
      </c>
      <c r="E29" t="s">
        <v>1</v>
      </c>
      <c r="F29" t="s">
        <v>3</v>
      </c>
      <c r="G29" s="3">
        <v>78</v>
      </c>
      <c r="H29" s="3">
        <v>80</v>
      </c>
      <c r="I29" s="3"/>
      <c r="J29" s="3">
        <v>80</v>
      </c>
      <c r="K29" s="3">
        <v>76</v>
      </c>
      <c r="L29" s="3">
        <v>80</v>
      </c>
      <c r="M29">
        <f>G29*Komponen!C10 + H29*Komponen!C11 + I29*Komponen!C12 + J29*Komponen!C13 + K29*Komponen!C14 + L29*Komponen!C15</f>
        <v>74.599999999999994</v>
      </c>
      <c r="N29" t="str">
        <f t="shared" si="0"/>
        <v>B+</v>
      </c>
    </row>
    <row r="30" spans="1:14" x14ac:dyDescent="0.25">
      <c r="A30">
        <v>26</v>
      </c>
      <c r="B30">
        <v>20230110800028</v>
      </c>
      <c r="C30" t="s">
        <v>99</v>
      </c>
      <c r="D30">
        <v>155535</v>
      </c>
      <c r="E30" t="s">
        <v>1</v>
      </c>
      <c r="F30" t="s">
        <v>3</v>
      </c>
      <c r="G30" s="3">
        <v>70</v>
      </c>
      <c r="H30" s="3">
        <v>80</v>
      </c>
      <c r="I30" s="3"/>
      <c r="J30" s="3">
        <v>60</v>
      </c>
      <c r="K30" s="3">
        <v>70</v>
      </c>
      <c r="L30" s="3">
        <v>80</v>
      </c>
      <c r="M30">
        <f>G30*Komponen!C10 + H30*Komponen!C11 + I30*Komponen!C12 + J30*Komponen!C13 + K30*Komponen!C14 + L30*Komponen!C15</f>
        <v>69</v>
      </c>
      <c r="N30" t="str">
        <f t="shared" si="0"/>
        <v>B</v>
      </c>
    </row>
    <row r="31" spans="1:14" x14ac:dyDescent="0.25">
      <c r="A31">
        <v>27</v>
      </c>
      <c r="B31">
        <v>20230110800030</v>
      </c>
      <c r="C31" t="s">
        <v>100</v>
      </c>
      <c r="D31">
        <v>155351</v>
      </c>
      <c r="E31" t="s">
        <v>1</v>
      </c>
      <c r="F31" t="s">
        <v>3</v>
      </c>
      <c r="G31" s="3">
        <v>80</v>
      </c>
      <c r="H31" s="3">
        <v>80</v>
      </c>
      <c r="I31" s="3"/>
      <c r="J31" s="3">
        <v>80</v>
      </c>
      <c r="K31" s="3">
        <v>77</v>
      </c>
      <c r="L31" s="3">
        <v>80</v>
      </c>
      <c r="M31">
        <f>G31*Komponen!C10 + H31*Komponen!C11 + I31*Komponen!C12 + J31*Komponen!C13 + K31*Komponen!C14 + L31*Komponen!C15</f>
        <v>75.400000000000006</v>
      </c>
      <c r="N31" t="str">
        <f t="shared" si="0"/>
        <v>A-</v>
      </c>
    </row>
    <row r="32" spans="1:14" x14ac:dyDescent="0.25">
      <c r="A32">
        <v>28</v>
      </c>
      <c r="B32">
        <v>20230110800031</v>
      </c>
      <c r="C32" t="s">
        <v>101</v>
      </c>
      <c r="D32">
        <v>154563</v>
      </c>
      <c r="E32" t="s">
        <v>1</v>
      </c>
      <c r="F32" t="s">
        <v>3</v>
      </c>
      <c r="G32" s="3">
        <v>88</v>
      </c>
      <c r="H32" s="3">
        <v>80</v>
      </c>
      <c r="I32" s="3"/>
      <c r="J32" s="3">
        <v>80</v>
      </c>
      <c r="K32" s="3">
        <v>78</v>
      </c>
      <c r="L32" s="3">
        <v>80</v>
      </c>
      <c r="M32">
        <f>G32*Komponen!C10 + H32*Komponen!C11 + I32*Komponen!C12 + J32*Komponen!C13 + K32*Komponen!C14 + L32*Komponen!C15</f>
        <v>78</v>
      </c>
      <c r="N32" t="str">
        <f t="shared" si="0"/>
        <v>A-</v>
      </c>
    </row>
    <row r="33" spans="1:14" x14ac:dyDescent="0.25">
      <c r="A33">
        <v>29</v>
      </c>
      <c r="B33">
        <v>20230110800032</v>
      </c>
      <c r="C33" t="s">
        <v>102</v>
      </c>
      <c r="D33">
        <v>154075</v>
      </c>
      <c r="E33" t="s">
        <v>1</v>
      </c>
      <c r="F33" t="s">
        <v>3</v>
      </c>
      <c r="G33" s="3">
        <v>80</v>
      </c>
      <c r="H33" s="3">
        <v>80</v>
      </c>
      <c r="I33" s="3"/>
      <c r="J33" s="3">
        <v>80</v>
      </c>
      <c r="K33" s="3">
        <v>78</v>
      </c>
      <c r="L33" s="3">
        <v>80</v>
      </c>
      <c r="M33">
        <f>G33*Komponen!C10 + H33*Komponen!C11 + I33*Komponen!C12 + J33*Komponen!C13 + K33*Komponen!C14 + L33*Komponen!C15</f>
        <v>75.599999999999994</v>
      </c>
      <c r="N33" t="str">
        <f t="shared" si="0"/>
        <v>A-</v>
      </c>
    </row>
    <row r="34" spans="1:14" x14ac:dyDescent="0.25">
      <c r="A34">
        <v>30</v>
      </c>
      <c r="B34">
        <v>20230110800033</v>
      </c>
      <c r="C34" t="s">
        <v>103</v>
      </c>
      <c r="D34">
        <v>152601</v>
      </c>
      <c r="E34" t="s">
        <v>1</v>
      </c>
      <c r="F34" t="s">
        <v>3</v>
      </c>
      <c r="G34" s="3">
        <v>88</v>
      </c>
      <c r="H34" s="3">
        <v>80</v>
      </c>
      <c r="I34" s="3"/>
      <c r="J34" s="3">
        <v>82</v>
      </c>
      <c r="K34" s="3">
        <v>88</v>
      </c>
      <c r="L34" s="3">
        <v>80</v>
      </c>
      <c r="M34">
        <f>G34*Komponen!C10 + H34*Komponen!C11 + I34*Komponen!C12 + J34*Komponen!C13 + K34*Komponen!C14 + L34*Komponen!C15</f>
        <v>80.2</v>
      </c>
      <c r="N34" t="str">
        <f t="shared" si="0"/>
        <v>A</v>
      </c>
    </row>
    <row r="35" spans="1:14" x14ac:dyDescent="0.25">
      <c r="A35">
        <v>31</v>
      </c>
      <c r="B35">
        <v>20230110800034</v>
      </c>
      <c r="C35" t="s">
        <v>104</v>
      </c>
      <c r="D35">
        <v>154157</v>
      </c>
      <c r="E35" t="s">
        <v>1</v>
      </c>
      <c r="F35" t="s">
        <v>3</v>
      </c>
      <c r="G35" s="3">
        <v>78</v>
      </c>
      <c r="H35" s="3">
        <v>80</v>
      </c>
      <c r="I35" s="3"/>
      <c r="J35" s="3">
        <v>80</v>
      </c>
      <c r="K35" s="3">
        <v>80</v>
      </c>
      <c r="L35" s="3">
        <v>80</v>
      </c>
      <c r="M35">
        <f>G35*Komponen!C10 + H35*Komponen!C11 + I35*Komponen!C12 + J35*Komponen!C13 + K35*Komponen!C14 + L35*Komponen!C15</f>
        <v>75.400000000000006</v>
      </c>
      <c r="N35" t="str">
        <f t="shared" si="0"/>
        <v>A-</v>
      </c>
    </row>
    <row r="36" spans="1:14" x14ac:dyDescent="0.25">
      <c r="A36">
        <v>32</v>
      </c>
      <c r="B36">
        <v>20230110800035</v>
      </c>
      <c r="C36" t="s">
        <v>105</v>
      </c>
      <c r="D36">
        <v>154059</v>
      </c>
      <c r="E36" t="s">
        <v>1</v>
      </c>
      <c r="F36" t="s">
        <v>3</v>
      </c>
      <c r="G36" s="3">
        <v>78</v>
      </c>
      <c r="H36" s="3">
        <v>80</v>
      </c>
      <c r="I36" s="3"/>
      <c r="J36" s="3">
        <v>80</v>
      </c>
      <c r="K36" s="3">
        <v>75</v>
      </c>
      <c r="L36" s="3">
        <v>80</v>
      </c>
      <c r="M36">
        <f>G36*Komponen!C10 + H36*Komponen!C11 + I36*Komponen!C12 + J36*Komponen!C13 + K36*Komponen!C14 + L36*Komponen!C15</f>
        <v>74.400000000000006</v>
      </c>
      <c r="N36" t="str">
        <f t="shared" si="0"/>
        <v>B+</v>
      </c>
    </row>
    <row r="37" spans="1:14" x14ac:dyDescent="0.25">
      <c r="A37">
        <v>33</v>
      </c>
      <c r="B37">
        <v>20230110800036</v>
      </c>
      <c r="C37" t="s">
        <v>106</v>
      </c>
      <c r="D37">
        <v>155692</v>
      </c>
      <c r="E37" t="s">
        <v>1</v>
      </c>
      <c r="F37" t="s">
        <v>3</v>
      </c>
      <c r="G37" s="3">
        <v>10</v>
      </c>
      <c r="H37" s="3">
        <v>10</v>
      </c>
      <c r="I37" s="3"/>
      <c r="J37" s="3">
        <v>10</v>
      </c>
      <c r="K37" s="3">
        <v>10</v>
      </c>
      <c r="L37" s="3">
        <v>10</v>
      </c>
      <c r="M37">
        <f>G37*Komponen!C10 + H37*Komponen!C11 + I37*Komponen!C12 + J37*Komponen!C13 + K37*Komponen!C14 + L37*Komponen!C15</f>
        <v>9.5</v>
      </c>
      <c r="N37"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RPS</vt:lpstr>
      <vt:lpstr>Skala-Nilai</vt:lpstr>
      <vt:lpstr>Komponen</vt:lpstr>
      <vt:lpstr>Daftar-Nilai</vt:lpstr>
      <vt:lpstr>Worksheet</vt:lpstr>
      <vt:lpstr>RPS!_Hlk178528826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Yuni Mariyati</cp:lastModifiedBy>
  <dcterms:created xsi:type="dcterms:W3CDTF">2025-01-13T03:32:42Z</dcterms:created>
  <dcterms:modified xsi:type="dcterms:W3CDTF">2025-01-28T07:29:12Z</dcterms:modified>
  <cp:category>nilai</cp:category>
</cp:coreProperties>
</file>