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hisWorkbook"/>
  <bookViews>
    <workbookView xWindow="360" yWindow="525" windowWidth="19815" windowHeight="7365" activeTab="3"/>
  </bookViews>
  <sheets>
    <sheet name="RPS" sheetId="1" r:id="rId1"/>
    <sheet name="Skala-Nilai" sheetId="2" r:id="rId2"/>
    <sheet name="Komponen" sheetId="3" r:id="rId3"/>
    <sheet name="Daftar-Nilai" sheetId="4" r:id="rId4"/>
    <sheet name="Worksheet" sheetId="5" r:id="rId5"/>
  </sheets>
  <calcPr calcId="124519"/>
</workbook>
</file>

<file path=xl/calcChain.xml><?xml version="1.0" encoding="utf-8"?>
<calcChain xmlns="http://schemas.openxmlformats.org/spreadsheetml/2006/main">
  <c r="N33" i="4"/>
  <c r="M33"/>
  <c r="N32"/>
  <c r="M32"/>
  <c r="N31"/>
  <c r="M31"/>
  <c r="N30"/>
  <c r="M30"/>
  <c r="N29"/>
  <c r="M29"/>
  <c r="N28"/>
  <c r="M28"/>
  <c r="N27"/>
  <c r="M27"/>
  <c r="N26"/>
  <c r="M26"/>
  <c r="N25"/>
  <c r="M25"/>
  <c r="N24"/>
  <c r="M24"/>
  <c r="N23"/>
  <c r="M23"/>
  <c r="N22"/>
  <c r="M22"/>
  <c r="N21"/>
  <c r="M21"/>
  <c r="N20"/>
  <c r="M20"/>
  <c r="N19"/>
  <c r="M19"/>
  <c r="N18"/>
  <c r="M18"/>
  <c r="N17"/>
  <c r="M17"/>
  <c r="N16"/>
  <c r="M16"/>
  <c r="N15"/>
  <c r="M15"/>
  <c r="N14"/>
  <c r="M14"/>
  <c r="N13"/>
  <c r="M13"/>
  <c r="N12"/>
  <c r="M12"/>
  <c r="N11"/>
  <c r="M11"/>
  <c r="M10"/>
  <c r="N10" s="1"/>
  <c r="N9"/>
  <c r="M9"/>
  <c r="N8"/>
  <c r="M8"/>
  <c r="N7"/>
  <c r="M7"/>
  <c r="N6"/>
  <c r="M6"/>
  <c r="N5"/>
  <c r="M5"/>
  <c r="C16" i="3"/>
</calcChain>
</file>

<file path=xl/sharedStrings.xml><?xml version="1.0" encoding="utf-8"?>
<sst xmlns="http://schemas.openxmlformats.org/spreadsheetml/2006/main" count="227" uniqueCount="147">
  <si>
    <t>KODE MK</t>
  </si>
  <si>
    <t>G1A2A49A</t>
  </si>
  <si>
    <t>NAMA MK</t>
  </si>
  <si>
    <t>ULUMUL QUR'AN</t>
  </si>
  <si>
    <t>NAMA KELAS</t>
  </si>
  <si>
    <t>1A</t>
  </si>
  <si>
    <t>Program Studi</t>
  </si>
  <si>
    <t>S1 PENDIDIKAN BAHASA ARAB</t>
  </si>
  <si>
    <t>Fakultas</t>
  </si>
  <si>
    <t>AGAMA ISLAM</t>
  </si>
  <si>
    <t>Semester</t>
  </si>
  <si>
    <t>Nama Dosen</t>
  </si>
  <si>
    <t>HUSNAN, M.Pdi</t>
  </si>
  <si>
    <t>Pertemuan</t>
  </si>
  <si>
    <t>Materi Indonesia</t>
  </si>
  <si>
    <t>Materi Inggris</t>
  </si>
  <si>
    <t>id_kelas_dosen</t>
  </si>
  <si>
    <t>Pendahuluan &amp; Kontrak Belajar</t>
  </si>
  <si>
    <t>Introduction and Learning Contract</t>
  </si>
  <si>
    <t>Pengenalan Materi Ulumul Qur’an, tujuan, dan faedah mempelajarinya</t>
  </si>
  <si>
    <t>Introduction to ulumul qur'an material, objectives and benefits of studying it</t>
  </si>
  <si>
    <t>Nuzulul Qur'an</t>
  </si>
  <si>
    <t>Asbabun Nuzul</t>
  </si>
  <si>
    <t>Pengertian Rasm Ustmani dalam al-Qur'an</t>
  </si>
  <si>
    <t>Understanding the Ottoman Rasm in the al-Qur'an</t>
  </si>
  <si>
    <t>Surat/ayat makkiyah dan madaniyah</t>
  </si>
  <si>
    <t>Makkiyah and Madaniyah Letters or Verses</t>
  </si>
  <si>
    <t>Nasikh dan Mansukh dalam Al- Qur'an</t>
  </si>
  <si>
    <t>Nasikh and Mansukh in the Qur'an</t>
  </si>
  <si>
    <t>Ujian Tengah Semester</t>
  </si>
  <si>
    <t>Midterm Exam</t>
  </si>
  <si>
    <t>Pengertian  Qashas Al-Quran</t>
  </si>
  <si>
    <t>Understanding of Qashas in the Qur'an</t>
  </si>
  <si>
    <t>Muhkam dan Mutasyabih dalam al--Qur'an</t>
  </si>
  <si>
    <t>Muhkam and Mutasyabih in the Qur'an</t>
  </si>
  <si>
    <t>Amtsalul Qur'an</t>
  </si>
  <si>
    <t>I'jazul Qur'an</t>
  </si>
  <si>
    <t>Aqsamul Qur'an</t>
  </si>
  <si>
    <t>Aqsaam of the Qur'an</t>
  </si>
  <si>
    <t>Qira'at dalam al-Qur'an</t>
  </si>
  <si>
    <t>Qiro'at in the Qur'an</t>
  </si>
  <si>
    <t xml:space="preserve">Tafsir, Ta'wil, dan Terjemah </t>
  </si>
  <si>
    <t>Tafsir, Ta'wil and Translate in the Qur'an</t>
  </si>
  <si>
    <t>Ujian Akhir Semester</t>
  </si>
  <si>
    <t>Final Exams</t>
  </si>
  <si>
    <t>SKALA NILAI</t>
  </si>
  <si>
    <t>NO</t>
  </si>
  <si>
    <t>DERAJAT PENGUASAAN</t>
  </si>
  <si>
    <t>NILAI HURUF</t>
  </si>
  <si>
    <t>MULAI</t>
  </si>
  <si>
    <t>SAMPAI</t>
  </si>
  <si>
    <t>0,00</t>
  </si>
  <si>
    <t>0,99</t>
  </si>
  <si>
    <t xml:space="preserve">T </t>
  </si>
  <si>
    <t>1,00</t>
  </si>
  <si>
    <t>45,99</t>
  </si>
  <si>
    <t xml:space="preserve">E </t>
  </si>
  <si>
    <t>46,00</t>
  </si>
  <si>
    <t>50,99</t>
  </si>
  <si>
    <t xml:space="preserve">D </t>
  </si>
  <si>
    <t>51,00</t>
  </si>
  <si>
    <t>55,99</t>
  </si>
  <si>
    <t xml:space="preserve">C- </t>
  </si>
  <si>
    <t>56,00</t>
  </si>
  <si>
    <t>60,99</t>
  </si>
  <si>
    <t xml:space="preserve">C </t>
  </si>
  <si>
    <t>61,00</t>
  </si>
  <si>
    <t>65,99</t>
  </si>
  <si>
    <t xml:space="preserve">C+ </t>
  </si>
  <si>
    <t>66,00</t>
  </si>
  <si>
    <t>70,99</t>
  </si>
  <si>
    <t xml:space="preserve">B- </t>
  </si>
  <si>
    <t>71,00</t>
  </si>
  <si>
    <t>75,99</t>
  </si>
  <si>
    <t xml:space="preserve">B </t>
  </si>
  <si>
    <t>76,00</t>
  </si>
  <si>
    <t>80,99</t>
  </si>
  <si>
    <t xml:space="preserve">B+ </t>
  </si>
  <si>
    <t>81,00</t>
  </si>
  <si>
    <t>85,99</t>
  </si>
  <si>
    <t xml:space="preserve">A- </t>
  </si>
  <si>
    <t>86,00</t>
  </si>
  <si>
    <t>90,99</t>
  </si>
  <si>
    <t xml:space="preserve">A </t>
  </si>
  <si>
    <t>91,00</t>
  </si>
  <si>
    <t>100,00</t>
  </si>
  <si>
    <t xml:space="preserve">A+ </t>
  </si>
  <si>
    <t>No.</t>
  </si>
  <si>
    <t>Komponen</t>
  </si>
  <si>
    <t>Bobot</t>
  </si>
  <si>
    <t>Deskripsi Indonesia</t>
  </si>
  <si>
    <t>Deskripsi Inggris</t>
  </si>
  <si>
    <t>id kelas dosen</t>
  </si>
  <si>
    <t>Aktivitas Partisipatif</t>
  </si>
  <si>
    <t>Penjelasan Materi menggunakan bahasa Indonesia</t>
  </si>
  <si>
    <t>Material explanation using English</t>
  </si>
  <si>
    <t>Hasil Proyek</t>
  </si>
  <si>
    <t>Khusus Hasil Proyek wajib melampirkan link GD yang memuat RPS dan Hasil Proyek</t>
  </si>
  <si>
    <t>Quiz</t>
  </si>
  <si>
    <t>Tugas</t>
  </si>
  <si>
    <t>Mencari kisah-kisah nabi dalam al-Qur'an</t>
  </si>
  <si>
    <t>Find of Nabi's History in the Qur'an</t>
  </si>
  <si>
    <t>Ujian Tengah Semester (UTS)</t>
  </si>
  <si>
    <t>membuat makalah tentang isi kandungan al-Qur'an</t>
  </si>
  <si>
    <t>write a paper about the content of al-Qur'an</t>
  </si>
  <si>
    <t>Ujian Akhir Semester (UAS)</t>
  </si>
  <si>
    <t>ujian tulis</t>
  </si>
  <si>
    <t>written exam</t>
  </si>
  <si>
    <t>Daftar Nilai ULUMUL QUR'AN (G1A2A49A)</t>
  </si>
  <si>
    <t>NIM</t>
  </si>
  <si>
    <t>Nama Mahasiswa</t>
  </si>
  <si>
    <t>idkrs</t>
  </si>
  <si>
    <t>Kode Matkul</t>
  </si>
  <si>
    <t>Nama Matkul</t>
  </si>
  <si>
    <t>UTS</t>
  </si>
  <si>
    <t>UAS</t>
  </si>
  <si>
    <t>Nilai Akhir</t>
  </si>
  <si>
    <t>Nilai Huruf</t>
  </si>
  <si>
    <t>AKMAL SOLEHADI</t>
  </si>
  <si>
    <t>BUNGA ANDINI</t>
  </si>
  <si>
    <t>FIDIA APRIANI</t>
  </si>
  <si>
    <t>INDI NURAQILA</t>
  </si>
  <si>
    <t>LISA RANIA PUTRI</t>
  </si>
  <si>
    <t>MIRA HIDAYATI</t>
  </si>
  <si>
    <t>RAFNI SULASTRI</t>
  </si>
  <si>
    <t>REZA AKBAR</t>
  </si>
  <si>
    <t>RIZAL AHMADI</t>
  </si>
  <si>
    <t>AYU WANDIRA</t>
  </si>
  <si>
    <t>ADINDA FATIHA RIZQINA</t>
  </si>
  <si>
    <t>BAIQ YULIAHANDAYANI</t>
  </si>
  <si>
    <t>GALBI BARAAS</t>
  </si>
  <si>
    <t>ISTI DANIA</t>
  </si>
  <si>
    <t>MUH. ASRAH</t>
  </si>
  <si>
    <t>MUHAJIRIN</t>
  </si>
  <si>
    <t>MUHAMMAD NAFI</t>
  </si>
  <si>
    <t>MUHAMMAD WIRATAKWA</t>
  </si>
  <si>
    <t>SELVI HADIANTI</t>
  </si>
  <si>
    <t>SITTI AISAH</t>
  </si>
  <si>
    <t>SURIL WAHYU HIDAYAH</t>
  </si>
  <si>
    <t>ZOERIAH</t>
  </si>
  <si>
    <t>ABDUL KHOLIK</t>
  </si>
  <si>
    <t>AHSANUL KHALIK</t>
  </si>
  <si>
    <t>ILLIYATUN NAFISAH</t>
  </si>
  <si>
    <t>SELVI SOFIANI</t>
  </si>
  <si>
    <t>ALYA RAHMA AYUNINGTYAS</t>
  </si>
  <si>
    <t>BAKKAROTUS ZAHRO'</t>
  </si>
  <si>
    <t>DAVID SADRI MCNICOLL</t>
  </si>
</sst>
</file>

<file path=xl/styles.xml><?xml version="1.0" encoding="utf-8"?>
<styleSheet xmlns="http://schemas.openxmlformats.org/spreadsheetml/2006/main">
  <fonts count="2">
    <font>
      <sz val="11"/>
      <color rgb="FF000000"/>
      <name val="Calibri"/>
    </font>
    <font>
      <b/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00FF00"/>
        <bgColor rgb="FF000000"/>
      </patternFill>
    </fill>
    <fill>
      <patternFill patternType="solid">
        <fgColor rgb="FFFF0000"/>
        <bgColor rgb="FF000000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0" borderId="0" xfId="0" applyFont="1"/>
    <xf numFmtId="0" fontId="1" fillId="2" borderId="0" xfId="0" applyFont="1" applyFill="1"/>
    <xf numFmtId="0" fontId="0" fillId="0" borderId="0" xfId="0" applyProtection="1">
      <protection locked="0"/>
    </xf>
    <xf numFmtId="0" fontId="1" fillId="0" borderId="0" xfId="0" applyFont="1" applyAlignment="1">
      <alignment horizontal="center"/>
    </xf>
    <xf numFmtId="0" fontId="1" fillId="2" borderId="0" xfId="0" applyFont="1" applyFill="1" applyAlignment="1">
      <alignment horizontal="center"/>
    </xf>
    <xf numFmtId="10" fontId="0" fillId="0" borderId="0" xfId="0" applyNumberFormat="1"/>
    <xf numFmtId="0" fontId="1" fillId="0" borderId="0" xfId="0" applyFont="1" applyAlignment="1">
      <alignment horizontal="left"/>
    </xf>
    <xf numFmtId="0" fontId="1" fillId="3" borderId="0" xfId="0" applyFont="1" applyFill="1" applyAlignment="1">
      <alignment horizontal="center"/>
    </xf>
    <xf numFmtId="10" fontId="0" fillId="0" borderId="0" xfId="0" applyNumberFormat="1" applyProtection="1">
      <protection locked="0"/>
    </xf>
    <xf numFmtId="0" fontId="0" fillId="0" borderId="0" xfId="0" applyAlignment="1">
      <alignment horizontal="center"/>
    </xf>
    <xf numFmtId="0" fontId="1" fillId="2" borderId="0" xfId="0" applyFont="1" applyFill="1" applyAlignment="1">
      <alignment horizontal="center"/>
    </xf>
    <xf numFmtId="0" fontId="0" fillId="0" borderId="0" xfId="0"/>
  </cellXfs>
  <cellStyles count="1">
    <cellStyle name="Normal" xfId="0" builtinId="0"/>
  </cellStyles>
  <dxfs count="3">
    <dxf>
      <fill>
        <patternFill patternType="solid">
          <bgColor rgb="FFFF00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00FF00"/>
        </patternFill>
      </fill>
    </dxf>
  </dxfs>
  <tableStyles count="0" defaultTableStyle="TableStyleMedium9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D25"/>
  <sheetViews>
    <sheetView workbookViewId="0">
      <selection activeCell="C10" sqref="C10:C25"/>
    </sheetView>
  </sheetViews>
  <sheetFormatPr defaultRowHeight="15"/>
  <cols>
    <col min="1" max="1" width="15" customWidth="1"/>
    <col min="2" max="3" width="50" customWidth="1"/>
    <col min="4" max="4" width="15" hidden="1" customWidth="1"/>
  </cols>
  <sheetData>
    <row r="1" spans="1:4">
      <c r="A1" s="1" t="s">
        <v>0</v>
      </c>
      <c r="B1" t="s">
        <v>1</v>
      </c>
    </row>
    <row r="2" spans="1:4">
      <c r="A2" s="1" t="s">
        <v>2</v>
      </c>
      <c r="B2" t="s">
        <v>3</v>
      </c>
    </row>
    <row r="3" spans="1:4">
      <c r="A3" s="1" t="s">
        <v>4</v>
      </c>
      <c r="B3" t="s">
        <v>5</v>
      </c>
    </row>
    <row r="4" spans="1:4">
      <c r="A4" s="1" t="s">
        <v>6</v>
      </c>
      <c r="B4" t="s">
        <v>7</v>
      </c>
    </row>
    <row r="5" spans="1:4">
      <c r="A5" s="1" t="s">
        <v>8</v>
      </c>
      <c r="B5" t="s">
        <v>9</v>
      </c>
    </row>
    <row r="6" spans="1:4">
      <c r="A6" s="1" t="s">
        <v>10</v>
      </c>
      <c r="B6">
        <v>20241</v>
      </c>
    </row>
    <row r="7" spans="1:4">
      <c r="A7" s="1" t="s">
        <v>11</v>
      </c>
      <c r="B7" t="s">
        <v>12</v>
      </c>
    </row>
    <row r="9" spans="1:4">
      <c r="A9" s="2" t="s">
        <v>13</v>
      </c>
      <c r="B9" s="2" t="s">
        <v>14</v>
      </c>
      <c r="C9" s="2" t="s">
        <v>15</v>
      </c>
      <c r="D9" s="2" t="s">
        <v>16</v>
      </c>
    </row>
    <row r="10" spans="1:4">
      <c r="A10">
        <v>1</v>
      </c>
      <c r="B10" s="3" t="s">
        <v>17</v>
      </c>
      <c r="C10" s="3" t="s">
        <v>18</v>
      </c>
      <c r="D10">
        <v>1234581642</v>
      </c>
    </row>
    <row r="11" spans="1:4">
      <c r="A11">
        <v>2</v>
      </c>
      <c r="B11" s="3" t="s">
        <v>19</v>
      </c>
      <c r="C11" s="3" t="s">
        <v>20</v>
      </c>
      <c r="D11">
        <v>1234581642</v>
      </c>
    </row>
    <row r="12" spans="1:4">
      <c r="A12">
        <v>3</v>
      </c>
      <c r="B12" s="3" t="s">
        <v>21</v>
      </c>
      <c r="C12" s="3" t="s">
        <v>21</v>
      </c>
      <c r="D12">
        <v>1234581642</v>
      </c>
    </row>
    <row r="13" spans="1:4">
      <c r="A13">
        <v>4</v>
      </c>
      <c r="B13" s="3" t="s">
        <v>22</v>
      </c>
      <c r="C13" s="3" t="s">
        <v>22</v>
      </c>
      <c r="D13">
        <v>1234581642</v>
      </c>
    </row>
    <row r="14" spans="1:4">
      <c r="A14">
        <v>5</v>
      </c>
      <c r="B14" s="3" t="s">
        <v>23</v>
      </c>
      <c r="C14" s="3" t="s">
        <v>24</v>
      </c>
      <c r="D14">
        <v>1234581642</v>
      </c>
    </row>
    <row r="15" spans="1:4">
      <c r="A15">
        <v>6</v>
      </c>
      <c r="B15" s="3" t="s">
        <v>25</v>
      </c>
      <c r="C15" s="3" t="s">
        <v>26</v>
      </c>
      <c r="D15">
        <v>1234581642</v>
      </c>
    </row>
    <row r="16" spans="1:4">
      <c r="A16">
        <v>7</v>
      </c>
      <c r="B16" s="3" t="s">
        <v>27</v>
      </c>
      <c r="C16" s="3" t="s">
        <v>28</v>
      </c>
      <c r="D16">
        <v>1234581642</v>
      </c>
    </row>
    <row r="17" spans="1:4">
      <c r="A17">
        <v>8</v>
      </c>
      <c r="B17" s="3" t="s">
        <v>29</v>
      </c>
      <c r="C17" s="3" t="s">
        <v>30</v>
      </c>
      <c r="D17">
        <v>1234581642</v>
      </c>
    </row>
    <row r="18" spans="1:4">
      <c r="A18">
        <v>9</v>
      </c>
      <c r="B18" s="3" t="s">
        <v>31</v>
      </c>
      <c r="C18" s="3" t="s">
        <v>32</v>
      </c>
      <c r="D18">
        <v>1234581642</v>
      </c>
    </row>
    <row r="19" spans="1:4">
      <c r="A19">
        <v>10</v>
      </c>
      <c r="B19" s="3" t="s">
        <v>33</v>
      </c>
      <c r="C19" s="3" t="s">
        <v>34</v>
      </c>
      <c r="D19">
        <v>1234581642</v>
      </c>
    </row>
    <row r="20" spans="1:4">
      <c r="A20">
        <v>11</v>
      </c>
      <c r="B20" s="3" t="s">
        <v>35</v>
      </c>
      <c r="C20" s="3" t="s">
        <v>35</v>
      </c>
      <c r="D20">
        <v>1234581642</v>
      </c>
    </row>
    <row r="21" spans="1:4">
      <c r="A21">
        <v>12</v>
      </c>
      <c r="B21" s="3" t="s">
        <v>36</v>
      </c>
      <c r="C21" s="3" t="s">
        <v>36</v>
      </c>
      <c r="D21">
        <v>1234581642</v>
      </c>
    </row>
    <row r="22" spans="1:4">
      <c r="A22">
        <v>13</v>
      </c>
      <c r="B22" s="3" t="s">
        <v>37</v>
      </c>
      <c r="C22" s="3" t="s">
        <v>38</v>
      </c>
      <c r="D22">
        <v>1234581642</v>
      </c>
    </row>
    <row r="23" spans="1:4">
      <c r="A23">
        <v>14</v>
      </c>
      <c r="B23" s="3" t="s">
        <v>39</v>
      </c>
      <c r="C23" s="3" t="s">
        <v>40</v>
      </c>
      <c r="D23">
        <v>1234581642</v>
      </c>
    </row>
    <row r="24" spans="1:4">
      <c r="A24">
        <v>15</v>
      </c>
      <c r="B24" s="3" t="s">
        <v>41</v>
      </c>
      <c r="C24" s="3" t="s">
        <v>42</v>
      </c>
      <c r="D24">
        <v>1234581642</v>
      </c>
    </row>
    <row r="25" spans="1:4">
      <c r="A25">
        <v>16</v>
      </c>
      <c r="B25" s="3" t="s">
        <v>43</v>
      </c>
      <c r="C25" s="3" t="s">
        <v>44</v>
      </c>
      <c r="D25">
        <v>1234581642</v>
      </c>
    </row>
  </sheetData>
  <sheetProtection password="EE11" sheet="1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D17"/>
  <sheetViews>
    <sheetView workbookViewId="0">
      <selection activeCell="A3" sqref="A3:D18"/>
    </sheetView>
  </sheetViews>
  <sheetFormatPr defaultRowHeight="15"/>
  <cols>
    <col min="1" max="1" width="5" customWidth="1"/>
    <col min="2" max="3" width="15" customWidth="1"/>
    <col min="4" max="4" width="10" customWidth="1"/>
  </cols>
  <sheetData>
    <row r="1" spans="1:4">
      <c r="A1" s="4"/>
      <c r="B1" s="4" t="s">
        <v>45</v>
      </c>
      <c r="C1" s="4"/>
      <c r="D1" s="4"/>
    </row>
    <row r="3" spans="1:4">
      <c r="A3" s="4" t="s">
        <v>46</v>
      </c>
      <c r="B3" s="11" t="s">
        <v>47</v>
      </c>
      <c r="C3" s="11"/>
      <c r="D3" s="5" t="s">
        <v>48</v>
      </c>
    </row>
    <row r="4" spans="1:4">
      <c r="A4" s="4"/>
      <c r="B4" s="5" t="s">
        <v>49</v>
      </c>
      <c r="C4" s="5" t="s">
        <v>50</v>
      </c>
      <c r="D4" s="5"/>
    </row>
    <row r="6" spans="1:4">
      <c r="A6">
        <v>1</v>
      </c>
      <c r="B6" t="s">
        <v>51</v>
      </c>
      <c r="C6" t="s">
        <v>52</v>
      </c>
      <c r="D6" t="s">
        <v>53</v>
      </c>
    </row>
    <row r="7" spans="1:4">
      <c r="A7">
        <v>2</v>
      </c>
      <c r="B7" t="s">
        <v>54</v>
      </c>
      <c r="C7" t="s">
        <v>55</v>
      </c>
      <c r="D7" t="s">
        <v>56</v>
      </c>
    </row>
    <row r="8" spans="1:4">
      <c r="A8">
        <v>3</v>
      </c>
      <c r="B8" t="s">
        <v>57</v>
      </c>
      <c r="C8" t="s">
        <v>58</v>
      </c>
      <c r="D8" t="s">
        <v>59</v>
      </c>
    </row>
    <row r="9" spans="1:4">
      <c r="A9">
        <v>4</v>
      </c>
      <c r="B9" t="s">
        <v>60</v>
      </c>
      <c r="C9" t="s">
        <v>61</v>
      </c>
      <c r="D9" t="s">
        <v>62</v>
      </c>
    </row>
    <row r="10" spans="1:4">
      <c r="A10">
        <v>5</v>
      </c>
      <c r="B10" t="s">
        <v>63</v>
      </c>
      <c r="C10" t="s">
        <v>64</v>
      </c>
      <c r="D10" t="s">
        <v>65</v>
      </c>
    </row>
    <row r="11" spans="1:4">
      <c r="A11">
        <v>6</v>
      </c>
      <c r="B11" t="s">
        <v>66</v>
      </c>
      <c r="C11" t="s">
        <v>67</v>
      </c>
      <c r="D11" t="s">
        <v>68</v>
      </c>
    </row>
    <row r="12" spans="1:4">
      <c r="A12">
        <v>7</v>
      </c>
      <c r="B12" t="s">
        <v>69</v>
      </c>
      <c r="C12" t="s">
        <v>70</v>
      </c>
      <c r="D12" t="s">
        <v>71</v>
      </c>
    </row>
    <row r="13" spans="1:4">
      <c r="A13">
        <v>8</v>
      </c>
      <c r="B13" t="s">
        <v>72</v>
      </c>
      <c r="C13" t="s">
        <v>73</v>
      </c>
      <c r="D13" t="s">
        <v>74</v>
      </c>
    </row>
    <row r="14" spans="1:4">
      <c r="A14">
        <v>9</v>
      </c>
      <c r="B14" t="s">
        <v>75</v>
      </c>
      <c r="C14" t="s">
        <v>76</v>
      </c>
      <c r="D14" t="s">
        <v>77</v>
      </c>
    </row>
    <row r="15" spans="1:4">
      <c r="A15">
        <v>10</v>
      </c>
      <c r="B15" t="s">
        <v>78</v>
      </c>
      <c r="C15" t="s">
        <v>79</v>
      </c>
      <c r="D15" t="s">
        <v>80</v>
      </c>
    </row>
    <row r="16" spans="1:4">
      <c r="A16">
        <v>11</v>
      </c>
      <c r="B16" t="s">
        <v>81</v>
      </c>
      <c r="C16" t="s">
        <v>82</v>
      </c>
      <c r="D16" t="s">
        <v>83</v>
      </c>
    </row>
    <row r="17" spans="1:4">
      <c r="A17">
        <v>12</v>
      </c>
      <c r="B17" t="s">
        <v>84</v>
      </c>
      <c r="C17" t="s">
        <v>85</v>
      </c>
      <c r="D17" t="s">
        <v>86</v>
      </c>
    </row>
  </sheetData>
  <sheetProtection password="EE11" sheet="1"/>
  <mergeCells count="1">
    <mergeCell ref="B3:C3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F16"/>
  <sheetViews>
    <sheetView workbookViewId="0">
      <selection activeCell="E10" sqref="E10:E15"/>
    </sheetView>
  </sheetViews>
  <sheetFormatPr defaultRowHeight="15"/>
  <cols>
    <col min="1" max="1" width="5" customWidth="1"/>
    <col min="2" max="2" width="30" customWidth="1"/>
    <col min="3" max="3" width="10" customWidth="1"/>
    <col min="4" max="5" width="50" customWidth="1"/>
    <col min="6" max="6" width="20" hidden="1" customWidth="1"/>
  </cols>
  <sheetData>
    <row r="1" spans="1:6">
      <c r="A1" s="7" t="s">
        <v>0</v>
      </c>
      <c r="B1" s="7" t="s">
        <v>1</v>
      </c>
    </row>
    <row r="2" spans="1:6">
      <c r="A2" s="7" t="s">
        <v>2</v>
      </c>
      <c r="B2" s="7" t="s">
        <v>3</v>
      </c>
    </row>
    <row r="3" spans="1:6">
      <c r="A3" s="7" t="s">
        <v>4</v>
      </c>
      <c r="B3" s="7" t="s">
        <v>5</v>
      </c>
    </row>
    <row r="4" spans="1:6">
      <c r="A4" s="7" t="s">
        <v>6</v>
      </c>
      <c r="B4" s="7" t="s">
        <v>7</v>
      </c>
    </row>
    <row r="5" spans="1:6">
      <c r="A5" s="7" t="s">
        <v>8</v>
      </c>
      <c r="B5" s="7" t="s">
        <v>9</v>
      </c>
    </row>
    <row r="6" spans="1:6">
      <c r="A6" s="7" t="s">
        <v>10</v>
      </c>
      <c r="B6" s="7">
        <v>20241</v>
      </c>
    </row>
    <row r="7" spans="1:6">
      <c r="A7" s="7" t="s">
        <v>11</v>
      </c>
      <c r="B7" s="7" t="s">
        <v>12</v>
      </c>
    </row>
    <row r="9" spans="1:6">
      <c r="A9" s="8" t="s">
        <v>87</v>
      </c>
      <c r="B9" s="8" t="s">
        <v>88</v>
      </c>
      <c r="C9" s="8" t="s">
        <v>89</v>
      </c>
      <c r="D9" s="5" t="s">
        <v>90</v>
      </c>
      <c r="E9" s="5" t="s">
        <v>91</v>
      </c>
      <c r="F9" s="8" t="s">
        <v>92</v>
      </c>
    </row>
    <row r="10" spans="1:6">
      <c r="A10">
        <v>1</v>
      </c>
      <c r="B10" t="s">
        <v>93</v>
      </c>
      <c r="C10" s="9">
        <v>0.3</v>
      </c>
      <c r="D10" s="3" t="s">
        <v>94</v>
      </c>
      <c r="E10" s="3" t="s">
        <v>95</v>
      </c>
      <c r="F10">
        <v>1234581642</v>
      </c>
    </row>
    <row r="11" spans="1:6">
      <c r="A11">
        <v>2</v>
      </c>
      <c r="B11" t="s">
        <v>96</v>
      </c>
      <c r="C11" s="9">
        <v>0</v>
      </c>
      <c r="D11" s="3" t="s">
        <v>97</v>
      </c>
      <c r="E11" s="3"/>
      <c r="F11">
        <v>1234581642</v>
      </c>
    </row>
    <row r="12" spans="1:6">
      <c r="A12">
        <v>3</v>
      </c>
      <c r="B12" t="s">
        <v>98</v>
      </c>
      <c r="C12" s="9">
        <v>0</v>
      </c>
      <c r="D12" s="3"/>
      <c r="E12" s="3"/>
      <c r="F12">
        <v>1234581642</v>
      </c>
    </row>
    <row r="13" spans="1:6">
      <c r="A13">
        <v>4</v>
      </c>
      <c r="B13" t="s">
        <v>99</v>
      </c>
      <c r="C13" s="9">
        <v>0.2</v>
      </c>
      <c r="D13" s="3" t="s">
        <v>100</v>
      </c>
      <c r="E13" s="3" t="s">
        <v>101</v>
      </c>
      <c r="F13">
        <v>1234581642</v>
      </c>
    </row>
    <row r="14" spans="1:6">
      <c r="A14">
        <v>5</v>
      </c>
      <c r="B14" t="s">
        <v>102</v>
      </c>
      <c r="C14" s="9">
        <v>0.2</v>
      </c>
      <c r="D14" s="3" t="s">
        <v>103</v>
      </c>
      <c r="E14" s="3" t="s">
        <v>104</v>
      </c>
      <c r="F14">
        <v>1234581642</v>
      </c>
    </row>
    <row r="15" spans="1:6">
      <c r="A15">
        <v>6</v>
      </c>
      <c r="B15" t="s">
        <v>105</v>
      </c>
      <c r="C15" s="9">
        <v>0.3</v>
      </c>
      <c r="D15" s="3" t="s">
        <v>106</v>
      </c>
      <c r="E15" s="3" t="s">
        <v>107</v>
      </c>
      <c r="F15">
        <v>1234581642</v>
      </c>
    </row>
    <row r="16" spans="1:6">
      <c r="C16" s="6">
        <f>SUM(C10:C15)</f>
        <v>1</v>
      </c>
    </row>
  </sheetData>
  <sheetProtection password="EE11" sheet="1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A1:N33"/>
  <sheetViews>
    <sheetView tabSelected="1" workbookViewId="0">
      <selection activeCell="K14" sqref="K14"/>
    </sheetView>
  </sheetViews>
  <sheetFormatPr defaultRowHeight="15"/>
  <cols>
    <col min="1" max="1" width="5" customWidth="1"/>
    <col min="2" max="2" width="15" customWidth="1"/>
    <col min="3" max="3" width="35" customWidth="1"/>
    <col min="4" max="5" width="15" customWidth="1"/>
    <col min="6" max="6" width="30" customWidth="1"/>
    <col min="7" max="14" width="10" customWidth="1"/>
  </cols>
  <sheetData>
    <row r="1" spans="1:14">
      <c r="A1" s="12" t="s">
        <v>108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</row>
    <row r="2" spans="1:14">
      <c r="A2" s="10"/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</row>
    <row r="3" spans="1:14">
      <c r="A3" s="1" t="s">
        <v>87</v>
      </c>
      <c r="B3" s="1" t="s">
        <v>109</v>
      </c>
      <c r="C3" s="1" t="s">
        <v>110</v>
      </c>
      <c r="D3" s="1" t="s">
        <v>111</v>
      </c>
      <c r="E3" s="1" t="s">
        <v>112</v>
      </c>
      <c r="F3" s="1" t="s">
        <v>113</v>
      </c>
      <c r="G3" s="1" t="s">
        <v>93</v>
      </c>
      <c r="H3" s="1" t="s">
        <v>96</v>
      </c>
      <c r="I3" s="1" t="s">
        <v>98</v>
      </c>
      <c r="J3" s="1" t="s">
        <v>99</v>
      </c>
      <c r="K3" s="1" t="s">
        <v>114</v>
      </c>
      <c r="L3" s="1" t="s">
        <v>115</v>
      </c>
      <c r="M3" s="1" t="s">
        <v>116</v>
      </c>
      <c r="N3" s="1" t="s">
        <v>117</v>
      </c>
    </row>
    <row r="4" spans="1:14">
      <c r="G4" s="9"/>
      <c r="H4" s="9"/>
      <c r="I4" s="9"/>
      <c r="J4" s="9"/>
      <c r="K4" s="9"/>
      <c r="L4" s="9"/>
      <c r="M4" s="6"/>
    </row>
    <row r="5" spans="1:14">
      <c r="A5">
        <v>1</v>
      </c>
      <c r="B5">
        <v>20240710100001</v>
      </c>
      <c r="C5" t="s">
        <v>118</v>
      </c>
      <c r="D5">
        <v>158732</v>
      </c>
      <c r="E5" t="s">
        <v>1</v>
      </c>
      <c r="F5" t="s">
        <v>3</v>
      </c>
      <c r="G5" s="3">
        <v>50</v>
      </c>
      <c r="H5" s="3"/>
      <c r="I5" s="3"/>
      <c r="J5" s="3">
        <v>85</v>
      </c>
      <c r="K5" s="3">
        <v>75</v>
      </c>
      <c r="L5" s="3"/>
      <c r="M5">
        <f>G5*Komponen!C10 + H5*Komponen!C11 + I5*Komponen!C12 + J5*Komponen!C13 + K5*Komponen!C14 + L5*Komponen!C15</f>
        <v>47</v>
      </c>
      <c r="N5" t="str">
        <f t="shared" ref="N5:N33" si="0">IF(AND(ISBLANK(G5), ISBLANK(H5), ISBLANK(I5), ISBLANK(J5), ISBLANK(K5), ISBLANK(L5)), "T", IF(M5&lt;=0.99, "T ", IF(M5&lt;=45.99, "E ", IF(M5&lt;=50.99, "D ", IF(M5&lt;=55.99, "C- ", IF(M5&lt;=60.99, "C ", IF(M5&lt;=65.99, "C+ ", IF(M5&lt;=70.99, "B- ", IF(M5&lt;=75.99, "B ", IF(M5&lt;=80.99, "B+ ", IF(M5&lt;=85.99, "A- ", IF(M5&lt;=90.99, "A ", IF(M5&lt;=100, "A+ ")))))))))))))</f>
        <v xml:space="preserve">D </v>
      </c>
    </row>
    <row r="6" spans="1:14">
      <c r="A6">
        <v>2</v>
      </c>
      <c r="B6">
        <v>20240710100002</v>
      </c>
      <c r="C6" t="s">
        <v>119</v>
      </c>
      <c r="D6">
        <v>158733</v>
      </c>
      <c r="E6" t="s">
        <v>1</v>
      </c>
      <c r="F6" t="s">
        <v>3</v>
      </c>
      <c r="G6" s="3">
        <v>87</v>
      </c>
      <c r="H6" s="3"/>
      <c r="I6" s="3"/>
      <c r="J6" s="3">
        <v>85</v>
      </c>
      <c r="K6" s="3">
        <v>85</v>
      </c>
      <c r="L6" s="3">
        <v>79</v>
      </c>
      <c r="M6">
        <f>G6*Komponen!C10 + H6*Komponen!C11 + I6*Komponen!C12 + J6*Komponen!C13 + K6*Komponen!C14 + L6*Komponen!C15</f>
        <v>83.8</v>
      </c>
      <c r="N6" t="str">
        <f t="shared" si="0"/>
        <v xml:space="preserve">A- </v>
      </c>
    </row>
    <row r="7" spans="1:14">
      <c r="A7">
        <v>3</v>
      </c>
      <c r="B7">
        <v>20240710100003</v>
      </c>
      <c r="C7" t="s">
        <v>120</v>
      </c>
      <c r="D7">
        <v>158734</v>
      </c>
      <c r="E7" t="s">
        <v>1</v>
      </c>
      <c r="F7" t="s">
        <v>3</v>
      </c>
      <c r="G7" s="3">
        <v>90</v>
      </c>
      <c r="H7" s="3"/>
      <c r="I7" s="3"/>
      <c r="J7" s="3">
        <v>85</v>
      </c>
      <c r="K7" s="3">
        <v>85</v>
      </c>
      <c r="L7" s="3">
        <v>86</v>
      </c>
      <c r="M7">
        <f>G7*Komponen!C10 + H7*Komponen!C11 + I7*Komponen!C12 + J7*Komponen!C13 + K7*Komponen!C14 + L7*Komponen!C15</f>
        <v>86.8</v>
      </c>
      <c r="N7" t="str">
        <f t="shared" si="0"/>
        <v xml:space="preserve">A </v>
      </c>
    </row>
    <row r="8" spans="1:14">
      <c r="A8">
        <v>4</v>
      </c>
      <c r="B8">
        <v>20240710100004</v>
      </c>
      <c r="C8" t="s">
        <v>121</v>
      </c>
      <c r="D8">
        <v>158735</v>
      </c>
      <c r="E8" t="s">
        <v>1</v>
      </c>
      <c r="F8" t="s">
        <v>3</v>
      </c>
      <c r="G8" s="3">
        <v>77</v>
      </c>
      <c r="H8" s="3"/>
      <c r="I8" s="3"/>
      <c r="J8" s="3">
        <v>85</v>
      </c>
      <c r="K8" s="3">
        <v>85</v>
      </c>
      <c r="L8" s="3">
        <v>79</v>
      </c>
      <c r="M8">
        <f>G8*Komponen!C10 + H8*Komponen!C11 + I8*Komponen!C12 + J8*Komponen!C13 + K8*Komponen!C14 + L8*Komponen!C15</f>
        <v>80.8</v>
      </c>
      <c r="N8" t="str">
        <f t="shared" si="0"/>
        <v xml:space="preserve">B+ </v>
      </c>
    </row>
    <row r="9" spans="1:14">
      <c r="A9">
        <v>5</v>
      </c>
      <c r="B9">
        <v>20240710100005</v>
      </c>
      <c r="C9" t="s">
        <v>122</v>
      </c>
      <c r="D9">
        <v>158736</v>
      </c>
      <c r="E9" t="s">
        <v>1</v>
      </c>
      <c r="F9" t="s">
        <v>3</v>
      </c>
      <c r="G9" s="3">
        <v>87</v>
      </c>
      <c r="H9" s="3"/>
      <c r="I9" s="3"/>
      <c r="J9" s="3">
        <v>80</v>
      </c>
      <c r="K9" s="3">
        <v>70</v>
      </c>
      <c r="L9" s="3">
        <v>75</v>
      </c>
      <c r="M9">
        <f>G9*Komponen!C10 + H9*Komponen!C11 + I9*Komponen!C12 + J9*Komponen!C13 + K9*Komponen!C14 + L9*Komponen!C15</f>
        <v>78.599999999999994</v>
      </c>
      <c r="N9" t="str">
        <f t="shared" si="0"/>
        <v xml:space="preserve">B+ </v>
      </c>
    </row>
    <row r="10" spans="1:14">
      <c r="A10">
        <v>6</v>
      </c>
      <c r="B10">
        <v>20240710100006</v>
      </c>
      <c r="C10" t="s">
        <v>123</v>
      </c>
      <c r="D10">
        <v>158737</v>
      </c>
      <c r="E10" t="s">
        <v>1</v>
      </c>
      <c r="F10" t="s">
        <v>3</v>
      </c>
      <c r="G10" s="3">
        <v>80</v>
      </c>
      <c r="H10" s="3"/>
      <c r="I10" s="3"/>
      <c r="J10" s="3">
        <v>83</v>
      </c>
      <c r="K10" s="3">
        <v>83</v>
      </c>
      <c r="L10" s="3">
        <v>85</v>
      </c>
      <c r="M10">
        <f>G10*Komponen!C10 + H10*Komponen!C11 + I10*Komponen!C12 + J10*Komponen!C13 + K10*Komponen!C14 + L10*Komponen!C15</f>
        <v>82.7</v>
      </c>
      <c r="N10" t="str">
        <f t="shared" si="0"/>
        <v xml:space="preserve">A- </v>
      </c>
    </row>
    <row r="11" spans="1:14">
      <c r="A11">
        <v>7</v>
      </c>
      <c r="B11">
        <v>20240710100007</v>
      </c>
      <c r="C11" t="s">
        <v>124</v>
      </c>
      <c r="D11">
        <v>158738</v>
      </c>
      <c r="E11" t="s">
        <v>1</v>
      </c>
      <c r="F11" t="s">
        <v>3</v>
      </c>
      <c r="G11" s="3">
        <v>87</v>
      </c>
      <c r="H11" s="3"/>
      <c r="I11" s="3"/>
      <c r="J11" s="3">
        <v>88</v>
      </c>
      <c r="K11" s="3">
        <v>70</v>
      </c>
      <c r="L11" s="3">
        <v>77</v>
      </c>
      <c r="M11">
        <f>G11*Komponen!C10 + H11*Komponen!C11 + I11*Komponen!C12 + J11*Komponen!C13 + K11*Komponen!C14 + L11*Komponen!C15</f>
        <v>80.8</v>
      </c>
      <c r="N11" t="str">
        <f t="shared" si="0"/>
        <v xml:space="preserve">B+ </v>
      </c>
    </row>
    <row r="12" spans="1:14">
      <c r="A12">
        <v>8</v>
      </c>
      <c r="B12">
        <v>20240710100008</v>
      </c>
      <c r="C12" t="s">
        <v>125</v>
      </c>
      <c r="D12">
        <v>158739</v>
      </c>
      <c r="E12" t="s">
        <v>1</v>
      </c>
      <c r="F12" t="s">
        <v>3</v>
      </c>
      <c r="G12" s="3">
        <v>88</v>
      </c>
      <c r="H12" s="3"/>
      <c r="I12" s="3"/>
      <c r="J12" s="3">
        <v>85</v>
      </c>
      <c r="K12" s="3">
        <v>70</v>
      </c>
      <c r="L12" s="3">
        <v>81</v>
      </c>
      <c r="M12">
        <f>G12*Komponen!C10 + H12*Komponen!C11 + I12*Komponen!C12 + J12*Komponen!C13 + K12*Komponen!C14 + L12*Komponen!C15</f>
        <v>81.7</v>
      </c>
      <c r="N12" t="str">
        <f t="shared" si="0"/>
        <v xml:space="preserve">A- </v>
      </c>
    </row>
    <row r="13" spans="1:14">
      <c r="A13">
        <v>9</v>
      </c>
      <c r="B13">
        <v>20240710100009</v>
      </c>
      <c r="C13" t="s">
        <v>126</v>
      </c>
      <c r="D13">
        <v>158740</v>
      </c>
      <c r="E13" t="s">
        <v>1</v>
      </c>
      <c r="F13" t="s">
        <v>3</v>
      </c>
      <c r="G13" s="3">
        <v>89</v>
      </c>
      <c r="H13" s="3"/>
      <c r="I13" s="3"/>
      <c r="J13" s="3">
        <v>85</v>
      </c>
      <c r="K13" s="3">
        <v>70</v>
      </c>
      <c r="L13" s="3">
        <v>85</v>
      </c>
      <c r="M13">
        <f>G13*Komponen!C10 + H13*Komponen!C11 + I13*Komponen!C12 + J13*Komponen!C13 + K13*Komponen!C14 + L13*Komponen!C15</f>
        <v>83.2</v>
      </c>
      <c r="N13" t="str">
        <f t="shared" si="0"/>
        <v xml:space="preserve">A- </v>
      </c>
    </row>
    <row r="14" spans="1:14">
      <c r="A14">
        <v>10</v>
      </c>
      <c r="B14">
        <v>20240710100010</v>
      </c>
      <c r="C14" t="s">
        <v>127</v>
      </c>
      <c r="D14">
        <v>158741</v>
      </c>
      <c r="E14" t="s">
        <v>1</v>
      </c>
      <c r="F14" t="s">
        <v>3</v>
      </c>
      <c r="G14" s="3">
        <v>87</v>
      </c>
      <c r="H14" s="3"/>
      <c r="I14" s="3"/>
      <c r="J14" s="3">
        <v>88</v>
      </c>
      <c r="K14" s="3">
        <v>70</v>
      </c>
      <c r="L14" s="3">
        <v>77</v>
      </c>
      <c r="M14">
        <f>G14*Komponen!C10 + H14*Komponen!C11 + I14*Komponen!C12 + J14*Komponen!C13 + K14*Komponen!C14 + L14*Komponen!C15</f>
        <v>80.8</v>
      </c>
      <c r="N14" t="str">
        <f t="shared" si="0"/>
        <v xml:space="preserve">B+ </v>
      </c>
    </row>
    <row r="15" spans="1:14">
      <c r="A15">
        <v>11</v>
      </c>
      <c r="B15">
        <v>20240710110001</v>
      </c>
      <c r="C15" t="s">
        <v>128</v>
      </c>
      <c r="D15">
        <v>158742</v>
      </c>
      <c r="E15" t="s">
        <v>1</v>
      </c>
      <c r="F15" t="s">
        <v>3</v>
      </c>
      <c r="G15" s="3">
        <v>87</v>
      </c>
      <c r="H15" s="3"/>
      <c r="I15" s="3"/>
      <c r="J15" s="3">
        <v>88</v>
      </c>
      <c r="K15" s="3">
        <v>70</v>
      </c>
      <c r="L15" s="3">
        <v>77</v>
      </c>
      <c r="M15">
        <f>G15*Komponen!C10 + H15*Komponen!C11 + I15*Komponen!C12 + J15*Komponen!C13 + K15*Komponen!C14 + L15*Komponen!C15</f>
        <v>80.8</v>
      </c>
      <c r="N15" t="str">
        <f t="shared" si="0"/>
        <v xml:space="preserve">B+ </v>
      </c>
    </row>
    <row r="16" spans="1:14">
      <c r="A16">
        <v>12</v>
      </c>
      <c r="B16">
        <v>20240710110002</v>
      </c>
      <c r="C16" t="s">
        <v>129</v>
      </c>
      <c r="D16">
        <v>158743</v>
      </c>
      <c r="E16" t="s">
        <v>1</v>
      </c>
      <c r="F16" t="s">
        <v>3</v>
      </c>
      <c r="G16" s="3">
        <v>88</v>
      </c>
      <c r="H16" s="3"/>
      <c r="I16" s="3"/>
      <c r="J16" s="3">
        <v>85</v>
      </c>
      <c r="K16" s="3">
        <v>70</v>
      </c>
      <c r="L16" s="3">
        <v>81</v>
      </c>
      <c r="M16">
        <f>G16*Komponen!C10 + H16*Komponen!C11 + I16*Komponen!C12 + J16*Komponen!C13 + K16*Komponen!C14 + L16*Komponen!C15</f>
        <v>81.7</v>
      </c>
      <c r="N16" t="str">
        <f t="shared" si="0"/>
        <v xml:space="preserve">A- </v>
      </c>
    </row>
    <row r="17" spans="1:14">
      <c r="A17">
        <v>13</v>
      </c>
      <c r="B17">
        <v>20240710110003</v>
      </c>
      <c r="C17" t="s">
        <v>130</v>
      </c>
      <c r="D17">
        <v>158744</v>
      </c>
      <c r="E17" t="s">
        <v>1</v>
      </c>
      <c r="F17" t="s">
        <v>3</v>
      </c>
      <c r="G17" s="3">
        <v>87</v>
      </c>
      <c r="H17" s="3"/>
      <c r="I17" s="3"/>
      <c r="J17" s="3">
        <v>85</v>
      </c>
      <c r="K17" s="3">
        <v>85</v>
      </c>
      <c r="L17" s="3">
        <v>72</v>
      </c>
      <c r="M17">
        <f>G17*Komponen!C10 + H17*Komponen!C11 + I17*Komponen!C12 + J17*Komponen!C13 + K17*Komponen!C14 + L17*Komponen!C15</f>
        <v>81.7</v>
      </c>
      <c r="N17" t="str">
        <f t="shared" si="0"/>
        <v xml:space="preserve">A- </v>
      </c>
    </row>
    <row r="18" spans="1:14">
      <c r="A18">
        <v>14</v>
      </c>
      <c r="B18">
        <v>20240710110004</v>
      </c>
      <c r="C18" t="s">
        <v>131</v>
      </c>
      <c r="D18">
        <v>158745</v>
      </c>
      <c r="E18" t="s">
        <v>1</v>
      </c>
      <c r="F18" t="s">
        <v>3</v>
      </c>
      <c r="G18" s="3">
        <v>87</v>
      </c>
      <c r="H18" s="3"/>
      <c r="I18" s="3"/>
      <c r="J18" s="3">
        <v>85</v>
      </c>
      <c r="K18" s="3">
        <v>70</v>
      </c>
      <c r="L18" s="3">
        <v>77</v>
      </c>
      <c r="M18">
        <f>G18*Komponen!C10 + H18*Komponen!C11 + I18*Komponen!C12 + J18*Komponen!C13 + K18*Komponen!C14 + L18*Komponen!C15</f>
        <v>80.2</v>
      </c>
      <c r="N18" t="str">
        <f t="shared" si="0"/>
        <v xml:space="preserve">B+ </v>
      </c>
    </row>
    <row r="19" spans="1:14">
      <c r="A19">
        <v>15</v>
      </c>
      <c r="B19">
        <v>20240710110005</v>
      </c>
      <c r="C19" t="s">
        <v>132</v>
      </c>
      <c r="D19">
        <v>158746</v>
      </c>
      <c r="E19" t="s">
        <v>1</v>
      </c>
      <c r="F19" t="s">
        <v>3</v>
      </c>
      <c r="G19" s="3">
        <v>87</v>
      </c>
      <c r="H19" s="3"/>
      <c r="I19" s="3"/>
      <c r="J19" s="3">
        <v>85</v>
      </c>
      <c r="K19" s="3">
        <v>70</v>
      </c>
      <c r="L19" s="3">
        <v>85</v>
      </c>
      <c r="M19">
        <f>G19*Komponen!C10 + H19*Komponen!C11 + I19*Komponen!C12 + J19*Komponen!C13 + K19*Komponen!C14 + L19*Komponen!C15</f>
        <v>82.6</v>
      </c>
      <c r="N19" t="str">
        <f t="shared" si="0"/>
        <v xml:space="preserve">A- </v>
      </c>
    </row>
    <row r="20" spans="1:14">
      <c r="A20">
        <v>16</v>
      </c>
      <c r="B20">
        <v>20240710110006</v>
      </c>
      <c r="C20" t="s">
        <v>133</v>
      </c>
      <c r="D20">
        <v>158747</v>
      </c>
      <c r="E20" t="s">
        <v>1</v>
      </c>
      <c r="F20" t="s">
        <v>3</v>
      </c>
      <c r="G20" s="3">
        <v>87</v>
      </c>
      <c r="H20" s="3"/>
      <c r="I20" s="3"/>
      <c r="J20" s="3">
        <v>85</v>
      </c>
      <c r="K20" s="3">
        <v>75</v>
      </c>
      <c r="L20" s="3">
        <v>75</v>
      </c>
      <c r="M20">
        <f>G20*Komponen!C10 + H20*Komponen!C11 + I20*Komponen!C12 + J20*Komponen!C13 + K20*Komponen!C14 + L20*Komponen!C15</f>
        <v>80.599999999999994</v>
      </c>
      <c r="N20" t="str">
        <f t="shared" si="0"/>
        <v xml:space="preserve">B+ </v>
      </c>
    </row>
    <row r="21" spans="1:14">
      <c r="A21">
        <v>17</v>
      </c>
      <c r="B21">
        <v>20240710110007</v>
      </c>
      <c r="C21" t="s">
        <v>134</v>
      </c>
      <c r="D21">
        <v>158748</v>
      </c>
      <c r="E21" t="s">
        <v>1</v>
      </c>
      <c r="F21" t="s">
        <v>3</v>
      </c>
      <c r="G21" s="3">
        <v>87</v>
      </c>
      <c r="H21" s="3"/>
      <c r="I21" s="3"/>
      <c r="J21" s="3">
        <v>85</v>
      </c>
      <c r="K21" s="3">
        <v>70</v>
      </c>
      <c r="L21" s="3">
        <v>77</v>
      </c>
      <c r="M21">
        <f>G21*Komponen!C10 + H21*Komponen!C11 + I21*Komponen!C12 + J21*Komponen!C13 + K21*Komponen!C14 + L21*Komponen!C15</f>
        <v>80.2</v>
      </c>
      <c r="N21" t="str">
        <f t="shared" si="0"/>
        <v xml:space="preserve">B+ </v>
      </c>
    </row>
    <row r="22" spans="1:14">
      <c r="A22">
        <v>18</v>
      </c>
      <c r="B22">
        <v>20240710110008</v>
      </c>
      <c r="C22" t="s">
        <v>135</v>
      </c>
      <c r="D22">
        <v>158749</v>
      </c>
      <c r="E22" t="s">
        <v>1</v>
      </c>
      <c r="F22" t="s">
        <v>3</v>
      </c>
      <c r="G22" s="3">
        <v>87</v>
      </c>
      <c r="H22" s="3"/>
      <c r="I22" s="3"/>
      <c r="J22" s="3">
        <v>85</v>
      </c>
      <c r="K22" s="3">
        <v>85</v>
      </c>
      <c r="L22" s="3">
        <v>79</v>
      </c>
      <c r="M22">
        <f>G22*Komponen!C10 + H22*Komponen!C11 + I22*Komponen!C12 + J22*Komponen!C13 + K22*Komponen!C14 + L22*Komponen!C15</f>
        <v>83.8</v>
      </c>
      <c r="N22" t="str">
        <f t="shared" si="0"/>
        <v xml:space="preserve">A- </v>
      </c>
    </row>
    <row r="23" spans="1:14">
      <c r="A23">
        <v>19</v>
      </c>
      <c r="B23">
        <v>20240710110009</v>
      </c>
      <c r="C23" t="s">
        <v>136</v>
      </c>
      <c r="D23">
        <v>158750</v>
      </c>
      <c r="E23" t="s">
        <v>1</v>
      </c>
      <c r="F23" t="s">
        <v>3</v>
      </c>
      <c r="G23" s="3">
        <v>82</v>
      </c>
      <c r="H23" s="3"/>
      <c r="I23" s="3"/>
      <c r="J23" s="3">
        <v>85</v>
      </c>
      <c r="K23" s="3">
        <v>70</v>
      </c>
      <c r="L23" s="3">
        <v>86</v>
      </c>
      <c r="M23">
        <f>G23*Komponen!C10 + H23*Komponen!C11 + I23*Komponen!C12 + J23*Komponen!C13 + K23*Komponen!C14 + L23*Komponen!C15</f>
        <v>81.400000000000006</v>
      </c>
      <c r="N23" t="str">
        <f t="shared" si="0"/>
        <v xml:space="preserve">A- </v>
      </c>
    </row>
    <row r="24" spans="1:14">
      <c r="A24">
        <v>20</v>
      </c>
      <c r="B24">
        <v>20240710110010</v>
      </c>
      <c r="C24" t="s">
        <v>137</v>
      </c>
      <c r="D24">
        <v>158751</v>
      </c>
      <c r="E24" t="s">
        <v>1</v>
      </c>
      <c r="F24" t="s">
        <v>3</v>
      </c>
      <c r="G24" s="3">
        <v>87</v>
      </c>
      <c r="H24" s="3"/>
      <c r="I24" s="3"/>
      <c r="J24" s="3">
        <v>85</v>
      </c>
      <c r="K24" s="3">
        <v>70</v>
      </c>
      <c r="L24" s="3">
        <v>75</v>
      </c>
      <c r="M24">
        <f>G24*Komponen!C10 + H24*Komponen!C11 + I24*Komponen!C12 + J24*Komponen!C13 + K24*Komponen!C14 + L24*Komponen!C15</f>
        <v>79.599999999999994</v>
      </c>
      <c r="N24" t="str">
        <f t="shared" si="0"/>
        <v xml:space="preserve">B+ </v>
      </c>
    </row>
    <row r="25" spans="1:14">
      <c r="A25">
        <v>21</v>
      </c>
      <c r="B25">
        <v>20240710110011</v>
      </c>
      <c r="C25" t="s">
        <v>138</v>
      </c>
      <c r="D25">
        <v>158752</v>
      </c>
      <c r="E25" t="s">
        <v>1</v>
      </c>
      <c r="F25" t="s">
        <v>3</v>
      </c>
      <c r="G25" s="3">
        <v>87</v>
      </c>
      <c r="H25" s="3"/>
      <c r="I25" s="3"/>
      <c r="J25" s="3">
        <v>85</v>
      </c>
      <c r="K25" s="3">
        <v>75</v>
      </c>
      <c r="L25" s="3">
        <v>75</v>
      </c>
      <c r="M25">
        <f>G25*Komponen!C10 + H25*Komponen!C11 + I25*Komponen!C12 + J25*Komponen!C13 + K25*Komponen!C14 + L25*Komponen!C15</f>
        <v>80.599999999999994</v>
      </c>
      <c r="N25" t="str">
        <f t="shared" si="0"/>
        <v xml:space="preserve">B+ </v>
      </c>
    </row>
    <row r="26" spans="1:14">
      <c r="A26">
        <v>22</v>
      </c>
      <c r="B26">
        <v>20240710110012</v>
      </c>
      <c r="C26" t="s">
        <v>139</v>
      </c>
      <c r="D26">
        <v>158753</v>
      </c>
      <c r="E26" t="s">
        <v>1</v>
      </c>
      <c r="F26" t="s">
        <v>3</v>
      </c>
      <c r="G26" s="3">
        <v>88</v>
      </c>
      <c r="H26" s="3"/>
      <c r="I26" s="3"/>
      <c r="J26" s="3">
        <v>85</v>
      </c>
      <c r="K26" s="3">
        <v>83</v>
      </c>
      <c r="L26" s="3">
        <v>81</v>
      </c>
      <c r="M26">
        <f>G26*Komponen!C10 + H26*Komponen!C11 + I26*Komponen!C12 + J26*Komponen!C13 + K26*Komponen!C14 + L26*Komponen!C15</f>
        <v>84.3</v>
      </c>
      <c r="N26" t="str">
        <f t="shared" si="0"/>
        <v xml:space="preserve">A- </v>
      </c>
    </row>
    <row r="27" spans="1:14">
      <c r="A27">
        <v>23</v>
      </c>
      <c r="B27">
        <v>20240710110013</v>
      </c>
      <c r="C27" t="s">
        <v>140</v>
      </c>
      <c r="D27">
        <v>158754</v>
      </c>
      <c r="E27" t="s">
        <v>1</v>
      </c>
      <c r="F27" t="s">
        <v>3</v>
      </c>
      <c r="G27" s="3">
        <v>87</v>
      </c>
      <c r="H27" s="3"/>
      <c r="I27" s="3"/>
      <c r="J27" s="3">
        <v>85</v>
      </c>
      <c r="K27" s="3">
        <v>85</v>
      </c>
      <c r="L27" s="3">
        <v>75</v>
      </c>
      <c r="M27">
        <f>G27*Komponen!C10 + H27*Komponen!C11 + I27*Komponen!C12 + J27*Komponen!C13 + K27*Komponen!C14 + L27*Komponen!C15</f>
        <v>82.6</v>
      </c>
      <c r="N27" t="str">
        <f t="shared" si="0"/>
        <v xml:space="preserve">A- </v>
      </c>
    </row>
    <row r="28" spans="1:14">
      <c r="A28">
        <v>24</v>
      </c>
      <c r="B28">
        <v>20240710110014</v>
      </c>
      <c r="C28" t="s">
        <v>141</v>
      </c>
      <c r="D28">
        <v>158755</v>
      </c>
      <c r="E28" t="s">
        <v>1</v>
      </c>
      <c r="F28" t="s">
        <v>3</v>
      </c>
      <c r="G28" s="3">
        <v>88</v>
      </c>
      <c r="H28" s="3"/>
      <c r="I28" s="3"/>
      <c r="J28" s="3">
        <v>85</v>
      </c>
      <c r="K28" s="3">
        <v>70</v>
      </c>
      <c r="L28" s="3">
        <v>81</v>
      </c>
      <c r="M28">
        <f>G28*Komponen!C10 + H28*Komponen!C11 + I28*Komponen!C12 + J28*Komponen!C13 + K28*Komponen!C14 + L28*Komponen!C15</f>
        <v>81.7</v>
      </c>
      <c r="N28" t="str">
        <f t="shared" si="0"/>
        <v xml:space="preserve">A- </v>
      </c>
    </row>
    <row r="29" spans="1:14">
      <c r="A29">
        <v>25</v>
      </c>
      <c r="B29">
        <v>20240710110015</v>
      </c>
      <c r="C29" t="s">
        <v>142</v>
      </c>
      <c r="D29">
        <v>158756</v>
      </c>
      <c r="E29" t="s">
        <v>1</v>
      </c>
      <c r="F29" t="s">
        <v>3</v>
      </c>
      <c r="G29" s="3">
        <v>87</v>
      </c>
      <c r="H29" s="3"/>
      <c r="I29" s="3"/>
      <c r="J29" s="3">
        <v>80</v>
      </c>
      <c r="K29" s="3">
        <v>83</v>
      </c>
      <c r="L29" s="3">
        <v>73</v>
      </c>
      <c r="M29">
        <f>G29*Komponen!C10 + H29*Komponen!C11 + I29*Komponen!C12 + J29*Komponen!C13 + K29*Komponen!C14 + L29*Komponen!C15</f>
        <v>80.599999999999994</v>
      </c>
      <c r="N29" t="str">
        <f t="shared" si="0"/>
        <v xml:space="preserve">B+ </v>
      </c>
    </row>
    <row r="30" spans="1:14">
      <c r="A30">
        <v>26</v>
      </c>
      <c r="B30">
        <v>20240710110016</v>
      </c>
      <c r="C30" t="s">
        <v>143</v>
      </c>
      <c r="D30">
        <v>158757</v>
      </c>
      <c r="E30" t="s">
        <v>1</v>
      </c>
      <c r="F30" t="s">
        <v>3</v>
      </c>
      <c r="G30" s="3">
        <v>87</v>
      </c>
      <c r="H30" s="3"/>
      <c r="I30" s="3"/>
      <c r="J30" s="3">
        <v>85</v>
      </c>
      <c r="K30" s="3">
        <v>83</v>
      </c>
      <c r="L30" s="3">
        <v>79</v>
      </c>
      <c r="M30">
        <f>G30*Komponen!C10 + H30*Komponen!C11 + I30*Komponen!C12 + J30*Komponen!C13 + K30*Komponen!C14 + L30*Komponen!C15</f>
        <v>83.4</v>
      </c>
      <c r="N30" t="str">
        <f t="shared" si="0"/>
        <v xml:space="preserve">A- </v>
      </c>
    </row>
    <row r="31" spans="1:14">
      <c r="A31">
        <v>27</v>
      </c>
      <c r="B31">
        <v>20240710110017</v>
      </c>
      <c r="C31" t="s">
        <v>144</v>
      </c>
      <c r="D31">
        <v>158758</v>
      </c>
      <c r="E31" t="s">
        <v>1</v>
      </c>
      <c r="F31" t="s">
        <v>3</v>
      </c>
      <c r="G31" s="3">
        <v>98</v>
      </c>
      <c r="H31" s="3"/>
      <c r="I31" s="3"/>
      <c r="J31" s="3">
        <v>85</v>
      </c>
      <c r="K31" s="3">
        <v>85</v>
      </c>
      <c r="L31" s="3">
        <v>95</v>
      </c>
      <c r="M31">
        <f>G31*Komponen!C10 + H31*Komponen!C11 + I31*Komponen!C12 + J31*Komponen!C13 + K31*Komponen!C14 + L31*Komponen!C15</f>
        <v>91.9</v>
      </c>
      <c r="N31" t="str">
        <f t="shared" si="0"/>
        <v xml:space="preserve">A+ </v>
      </c>
    </row>
    <row r="32" spans="1:14">
      <c r="A32">
        <v>28</v>
      </c>
      <c r="B32">
        <v>20240710110018</v>
      </c>
      <c r="C32" t="s">
        <v>145</v>
      </c>
      <c r="D32">
        <v>158759</v>
      </c>
      <c r="E32" t="s">
        <v>1</v>
      </c>
      <c r="F32" t="s">
        <v>3</v>
      </c>
      <c r="G32" s="3">
        <v>94</v>
      </c>
      <c r="H32" s="3"/>
      <c r="I32" s="3"/>
      <c r="J32" s="3">
        <v>88</v>
      </c>
      <c r="K32" s="3">
        <v>85</v>
      </c>
      <c r="L32" s="3">
        <v>91</v>
      </c>
      <c r="M32">
        <f>G32*Komponen!C10 + H32*Komponen!C11 + I32*Komponen!C12 + J32*Komponen!C13 + K32*Komponen!C14 + L32*Komponen!C15</f>
        <v>90.1</v>
      </c>
      <c r="N32" t="str">
        <f t="shared" si="0"/>
        <v xml:space="preserve">A </v>
      </c>
    </row>
    <row r="33" spans="1:14">
      <c r="A33">
        <v>29</v>
      </c>
      <c r="B33">
        <v>20240710130001</v>
      </c>
      <c r="C33" t="s">
        <v>146</v>
      </c>
      <c r="D33">
        <v>159065</v>
      </c>
      <c r="E33" t="s">
        <v>1</v>
      </c>
      <c r="F33" t="s">
        <v>3</v>
      </c>
      <c r="G33" s="3">
        <v>88</v>
      </c>
      <c r="H33" s="3"/>
      <c r="I33" s="3"/>
      <c r="J33" s="3">
        <v>80</v>
      </c>
      <c r="K33" s="3">
        <v>70</v>
      </c>
      <c r="L33" s="3">
        <v>82</v>
      </c>
      <c r="M33">
        <f>G33*Komponen!C10 + H33*Komponen!C11 + I33*Komponen!C12 + J33*Komponen!C13 + K33*Komponen!C14 + L33*Komponen!C15</f>
        <v>81</v>
      </c>
      <c r="N33" t="str">
        <f t="shared" si="0"/>
        <v xml:space="preserve">A- </v>
      </c>
    </row>
  </sheetData>
  <sheetProtection password="EE11" sheet="1"/>
  <mergeCells count="1">
    <mergeCell ref="A1:N1"/>
  </mergeCells>
  <conditionalFormatting sqref="M4">
    <cfRule type="cellIs" dxfId="2" priority="1" operator="equal">
      <formula>100</formula>
    </cfRule>
    <cfRule type="cellIs" dxfId="1" priority="2" operator="lessThan">
      <formula>100</formula>
    </cfRule>
    <cfRule type="cellIs" dxfId="0" priority="3" operator="greaterThan">
      <formula>100</formula>
    </cfRule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RPS</vt:lpstr>
      <vt:lpstr>Skala-Nilai</vt:lpstr>
      <vt:lpstr>Komponen</vt:lpstr>
      <vt:lpstr>Daftar-Nilai</vt:lpstr>
      <vt:lpstr>Worksheet</vt:lpstr>
    </vt:vector>
  </TitlesOfParts>
  <Manager/>
  <Company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nilai matakuliah</dc:title>
  <dc:subject>nilai matakuliah</dc:subject>
  <dc:creator>Ummat Mataram</dc:creator>
  <cp:keywords>nilai</cp:keywords>
  <dc:description>download nilai matakuliah</dc:description>
  <cp:lastModifiedBy>LENOVO-IC510A</cp:lastModifiedBy>
  <dcterms:created xsi:type="dcterms:W3CDTF">2025-02-03T04:09:58Z</dcterms:created>
  <dcterms:modified xsi:type="dcterms:W3CDTF">2025-02-03T04:16:55Z</dcterms:modified>
  <cp:category>nilai</cp:category>
</cp:coreProperties>
</file>