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65CFAB8-EA11-4782-9555-1B33360A16F3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5" i="4" l="1"/>
  <c r="I5" i="4"/>
  <c r="J5" i="4"/>
  <c r="K5" i="4"/>
  <c r="L5" i="4"/>
  <c r="G6" i="4"/>
  <c r="I6" i="4"/>
  <c r="J6" i="4"/>
  <c r="K6" i="4"/>
  <c r="L6" i="4"/>
  <c r="G7" i="4"/>
  <c r="I7" i="4"/>
  <c r="J7" i="4"/>
  <c r="K7" i="4"/>
  <c r="L7" i="4"/>
  <c r="G8" i="4"/>
  <c r="I8" i="4"/>
  <c r="J8" i="4"/>
  <c r="K8" i="4"/>
  <c r="L8" i="4"/>
  <c r="G9" i="4"/>
  <c r="I9" i="4"/>
  <c r="J9" i="4"/>
  <c r="K9" i="4"/>
  <c r="L9" i="4"/>
  <c r="G10" i="4"/>
  <c r="I10" i="4"/>
  <c r="J10" i="4"/>
  <c r="K10" i="4"/>
  <c r="L10" i="4"/>
  <c r="G11" i="4"/>
  <c r="I11" i="4"/>
  <c r="J11" i="4"/>
  <c r="K11" i="4"/>
  <c r="L11" i="4"/>
  <c r="G15" i="4"/>
  <c r="I15" i="4"/>
  <c r="J15" i="4"/>
  <c r="K15" i="4"/>
  <c r="L15" i="4"/>
  <c r="G16" i="4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21" i="4"/>
  <c r="I21" i="4"/>
  <c r="J21" i="4"/>
  <c r="K21" i="4"/>
  <c r="L21" i="4"/>
  <c r="G22" i="4"/>
  <c r="I22" i="4"/>
  <c r="J22" i="4"/>
  <c r="K22" i="4"/>
  <c r="L22" i="4"/>
  <c r="G23" i="4"/>
  <c r="I23" i="4"/>
  <c r="J23" i="4"/>
  <c r="K23" i="4"/>
  <c r="L23" i="4"/>
  <c r="G24" i="4"/>
  <c r="I24" i="4"/>
  <c r="J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I27" i="4"/>
  <c r="J27" i="4"/>
  <c r="K27" i="4"/>
  <c r="L27" i="4"/>
  <c r="G28" i="4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G32" i="4"/>
  <c r="I32" i="4"/>
  <c r="J32" i="4"/>
  <c r="K32" i="4"/>
  <c r="L32" i="4"/>
  <c r="G33" i="4"/>
  <c r="I33" i="4"/>
  <c r="J33" i="4"/>
  <c r="K33" i="4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2" i="4"/>
  <c r="I42" i="4"/>
  <c r="J42" i="4"/>
  <c r="K42" i="4"/>
  <c r="L42" i="4"/>
  <c r="L14" i="4"/>
  <c r="K14" i="4"/>
  <c r="J14" i="4"/>
  <c r="I14" i="4"/>
  <c r="G14" i="4"/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<sst xmlns="http://schemas.openxmlformats.org/spreadsheetml/2006/main" count="251" uniqueCount="156">
  <si>
    <t>KODE MK</t>
  </si>
  <si>
    <t>D1B2A58T</t>
  </si>
  <si>
    <t>NAMA MK</t>
  </si>
  <si>
    <t>ANALISA STRUKTUR STATIS TERTENTU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</si>
  <si>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</si>
  <si>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</si>
  <si>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</si>
  <si>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</si>
  <si>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</si>
  <si>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</si>
  <si>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</si>
  <si>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</si>
  <si>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</si>
  <si>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</si>
  <si>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</si>
  <si>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</si>
  <si>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</si>
  <si>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</si>
  <si>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</si>
  <si>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</si>
  <si>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</si>
  <si>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</si>
  <si>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</si>
  <si>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</si>
  <si>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</si>
  <si>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</si>
  <si>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</si>
  <si>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</si>
  <si>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</si>
  <si>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</si>
  <si>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</si>
  <si>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</si>
  <si>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</si>
  <si>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</si>
  <si>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</si>
  <si>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</si>
  <si>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</si>
  <si>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</si>
  <si>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</si>
  <si>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</si>
  <si>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</si>
  <si>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</si>
  <si>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</si>
  <si>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</si>
  <si>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</si>
  <si>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</si>
  <si>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</si>
  <si>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</si>
  <si>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</si>
  <si>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</si>
  <si>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</si>
  <si>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</si>
  <si>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</si>
  <si>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</si>
  <si>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</si>
  <si>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</si>
  <si>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</si>
  <si>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</si>
  <si>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</si>
  <si>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</si>
  <si>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</si>
  <si>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</si>
  <si>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</si>
  <si>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</si>
  <si>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</si>
  <si>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</si>
  <si>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</si>
  <si>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</si>
  <si>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STRUKTUR STATIS TERTENTU (D1B2A58T)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</si>
  <si>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</si>
  <si>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</si>
  <si>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</si>
  <si>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</si>
  <si>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</si>
  <si>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</si>
  <si>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</si>
  <si>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</si>
  <si>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</si>
  <si>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2022D1B143</t>
  </si>
  <si>
    <t>SYARIF HIDAYATULLOH</t>
  </si>
  <si>
    <t>2022D1B148</t>
  </si>
  <si>
    <t>A'ADZAN</t>
  </si>
  <si>
    <t>2022D1B149</t>
  </si>
  <si>
    <t>AINUN VIRA NABILA</t>
  </si>
  <si>
    <t>2022D1B153</t>
  </si>
  <si>
    <t>DWINA JANUARTY PASYA PUTRI</t>
  </si>
  <si>
    <t>2022D1B155</t>
  </si>
  <si>
    <t>HAULIDA ISNAINI</t>
  </si>
  <si>
    <t>2022D1B157</t>
  </si>
  <si>
    <t>HERAWATI SASMITA</t>
  </si>
  <si>
    <t>2022D1B164</t>
  </si>
  <si>
    <t>M. WAHYU RAMDANI</t>
  </si>
  <si>
    <t>2022D1B172</t>
  </si>
  <si>
    <t>RAHMATUL RIZKI FADILLAH</t>
  </si>
  <si>
    <t>2022D1B191</t>
  </si>
  <si>
    <t>SOPIAN HARIS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</si>
  <si>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</si>
  <si>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</si>
  <si>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</si>
  <si>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</si>
  <si>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</si>
  <si>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</si>
  <si>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</si>
  <si>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</si>
  <si>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</si>
  <si>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</si>
  <si>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</si>
  <si>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</si>
  <si>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</si>
  <si>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</si>
  <si>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</si>
  <si>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</si>
  <si>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</si>
  <si>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</si>
  <si>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</si>
  <si>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</si>
  <si>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</si>
  <si>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</si>
  <si>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</si>
  <si>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</si>
  <si>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</si>
  <si>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</si>
  <si>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</si>
  <si>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</si>
  <si>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JINGGA AMANDA JULIANTI</t>
  </si>
  <si>
    <t>Pendahuluan dan kontrak kuliah</t>
  </si>
  <si>
    <t>Pleminary and contract</t>
  </si>
  <si>
    <t>Struktur dan jenisnya</t>
  </si>
  <si>
    <t>Structure and types</t>
  </si>
  <si>
    <t>Reaksi perletakan beban terpusat</t>
  </si>
  <si>
    <t>Joint reaction at point load</t>
  </si>
  <si>
    <t>Reaksi perletakan beban merata</t>
  </si>
  <si>
    <t>Joint reaction at distributed load</t>
  </si>
  <si>
    <t>Gaya lintang beban terpusat</t>
  </si>
  <si>
    <t>Shear force of point load</t>
  </si>
  <si>
    <t>Gaya lintang beban merata</t>
  </si>
  <si>
    <t>Shear force of distributed load</t>
  </si>
  <si>
    <t>Quis</t>
  </si>
  <si>
    <t>Ujian Tengah Semester</t>
  </si>
  <si>
    <t>Middle Term Exam</t>
  </si>
  <si>
    <t>Gaya momen beban terpusat</t>
  </si>
  <si>
    <t>Momen force of point load</t>
  </si>
  <si>
    <t>Gaya momen beban merata</t>
  </si>
  <si>
    <t>Momen force of distributed load</t>
  </si>
  <si>
    <t>Gaya normal</t>
  </si>
  <si>
    <t>Normal force</t>
  </si>
  <si>
    <t>Kantilever</t>
  </si>
  <si>
    <t>Cantlever</t>
  </si>
  <si>
    <t>Balok Induk dan anak</t>
  </si>
  <si>
    <t>Main beam</t>
  </si>
  <si>
    <t>Beban kombinasi</t>
  </si>
  <si>
    <t>Load combination</t>
  </si>
  <si>
    <t>Latihan soal</t>
  </si>
  <si>
    <t>Exercises</t>
  </si>
  <si>
    <t>Ujian Akhir Semester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</si>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</sst>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>
        <row r="16">
          <cell r="C16" t="str">
            <v>MUHAMMAD SARIF</v>
          </cell>
          <cell r="E16">
            <v>12.5</v>
          </cell>
          <cell r="F16">
            <v>0</v>
          </cell>
          <cell r="G16">
            <v>62</v>
          </cell>
          <cell r="H16">
            <v>0</v>
          </cell>
        </row>
        <row r="17">
          <cell r="C17" t="str">
            <v>TARI NUR HIKMAH</v>
          </cell>
          <cell r="D17">
            <v>1</v>
          </cell>
          <cell r="F17">
            <v>0</v>
          </cell>
          <cell r="G17">
            <v>73</v>
          </cell>
          <cell r="H17">
            <v>0</v>
          </cell>
        </row>
        <row r="18">
          <cell r="C18" t="str">
            <v>ZUM RATUL QOLUBUL</v>
          </cell>
          <cell r="F18">
            <v>0</v>
          </cell>
          <cell r="G18">
            <v>62</v>
          </cell>
          <cell r="H18">
            <v>0</v>
          </cell>
        </row>
        <row r="19">
          <cell r="C19" t="str">
            <v>ANDIS MULYADI</v>
          </cell>
          <cell r="E19">
            <v>15</v>
          </cell>
          <cell r="F19">
            <v>0</v>
          </cell>
          <cell r="G19">
            <v>68</v>
          </cell>
          <cell r="H19">
            <v>0</v>
          </cell>
        </row>
        <row r="20">
          <cell r="C20" t="str">
            <v>BAIQ DINA SALWA</v>
          </cell>
          <cell r="E20">
            <v>12.5</v>
          </cell>
          <cell r="F20">
            <v>4</v>
          </cell>
          <cell r="G20">
            <v>58</v>
          </cell>
          <cell r="H20">
            <v>20</v>
          </cell>
        </row>
        <row r="21">
          <cell r="C21" t="str">
            <v>DESI LIA ASMAYATI</v>
          </cell>
          <cell r="E21">
            <v>0</v>
          </cell>
          <cell r="F21">
            <v>0</v>
          </cell>
          <cell r="G21">
            <v>67</v>
          </cell>
          <cell r="H21">
            <v>0</v>
          </cell>
        </row>
        <row r="22">
          <cell r="C22" t="str">
            <v>DESTA ABIANTARA</v>
          </cell>
          <cell r="D22">
            <v>1.5</v>
          </cell>
          <cell r="F22">
            <v>0</v>
          </cell>
          <cell r="G22">
            <v>55</v>
          </cell>
          <cell r="H22">
            <v>0</v>
          </cell>
        </row>
        <row r="23">
          <cell r="C23" t="str">
            <v>HUL BAYAN</v>
          </cell>
          <cell r="D23">
            <v>1.5</v>
          </cell>
          <cell r="E23">
            <v>0</v>
          </cell>
          <cell r="F23">
            <v>2</v>
          </cell>
          <cell r="G23">
            <v>83.5</v>
          </cell>
          <cell r="H23">
            <v>0</v>
          </cell>
        </row>
        <row r="24">
          <cell r="C24" t="str">
            <v>IKRIAL AKRAM</v>
          </cell>
          <cell r="E24">
            <v>20</v>
          </cell>
          <cell r="F24">
            <v>2</v>
          </cell>
          <cell r="G24">
            <v>68</v>
          </cell>
          <cell r="H24">
            <v>20</v>
          </cell>
        </row>
        <row r="25">
          <cell r="C25" t="str">
            <v>IRFAN FADILAH</v>
          </cell>
          <cell r="E25">
            <v>12.5</v>
          </cell>
          <cell r="F25">
            <v>12.5</v>
          </cell>
          <cell r="G25">
            <v>68</v>
          </cell>
          <cell r="H25">
            <v>10</v>
          </cell>
        </row>
        <row r="26">
          <cell r="C26" t="str">
            <v>MOH. YUDA PRATAMA</v>
          </cell>
          <cell r="F26">
            <v>0</v>
          </cell>
          <cell r="G26">
            <v>53</v>
          </cell>
          <cell r="H26">
            <v>0</v>
          </cell>
        </row>
        <row r="27">
          <cell r="C27" t="str">
            <v>MUH. CANDRA FEBRIANTO</v>
          </cell>
          <cell r="E27">
            <v>0</v>
          </cell>
          <cell r="F27">
            <v>0</v>
          </cell>
          <cell r="G27">
            <v>62</v>
          </cell>
          <cell r="H27">
            <v>0</v>
          </cell>
        </row>
        <row r="28">
          <cell r="C28" t="str">
            <v>MUHAMMAD RIFQIL AZIS</v>
          </cell>
          <cell r="F28">
            <v>40</v>
          </cell>
          <cell r="G28">
            <v>83.5</v>
          </cell>
          <cell r="H28">
            <v>20</v>
          </cell>
        </row>
        <row r="29">
          <cell r="C29" t="str">
            <v>NANANG ALFAN NAZRI</v>
          </cell>
          <cell r="D29">
            <v>1.5</v>
          </cell>
          <cell r="E29">
            <v>0</v>
          </cell>
          <cell r="F29">
            <v>0</v>
          </cell>
          <cell r="G29">
            <v>62</v>
          </cell>
          <cell r="H29">
            <v>0</v>
          </cell>
        </row>
        <row r="30">
          <cell r="C30" t="str">
            <v>SRIADRISKA PUTRI</v>
          </cell>
          <cell r="E30">
            <v>12.5</v>
          </cell>
          <cell r="F30">
            <v>0</v>
          </cell>
          <cell r="G30">
            <v>67</v>
          </cell>
          <cell r="H30">
            <v>0</v>
          </cell>
        </row>
        <row r="31">
          <cell r="C31" t="str">
            <v>DILA AULIA</v>
          </cell>
          <cell r="E31">
            <v>12.5</v>
          </cell>
          <cell r="F31">
            <v>0</v>
          </cell>
          <cell r="G31">
            <v>53</v>
          </cell>
          <cell r="H31">
            <v>0</v>
          </cell>
        </row>
        <row r="32">
          <cell r="C32" t="str">
            <v>IKSAN</v>
          </cell>
          <cell r="E32">
            <v>0</v>
          </cell>
          <cell r="F32">
            <v>0</v>
          </cell>
          <cell r="G32">
            <v>62</v>
          </cell>
          <cell r="H32">
            <v>0</v>
          </cell>
        </row>
        <row r="33">
          <cell r="C33" t="str">
            <v>JINGGA AMANDA JULIANTI</v>
          </cell>
          <cell r="E33">
            <v>0</v>
          </cell>
          <cell r="F33">
            <v>0</v>
          </cell>
          <cell r="G33">
            <v>69</v>
          </cell>
          <cell r="H33">
            <v>0</v>
          </cell>
        </row>
        <row r="34">
          <cell r="C34" t="str">
            <v>AKIRA RYO SATYA ANANTA</v>
          </cell>
          <cell r="G34">
            <v>8</v>
          </cell>
        </row>
        <row r="35">
          <cell r="C35" t="str">
            <v>M. FIKRI</v>
          </cell>
          <cell r="G35">
            <v>8</v>
          </cell>
        </row>
        <row r="36">
          <cell r="C36" t="str">
            <v>ELSA SOFIA RANI</v>
          </cell>
          <cell r="G36">
            <v>8</v>
          </cell>
        </row>
        <row r="37">
          <cell r="C37" t="str">
            <v>MUHAMMAD ARRAF ARDHIANSYAH</v>
          </cell>
          <cell r="G37">
            <v>8</v>
          </cell>
        </row>
        <row r="38">
          <cell r="C38" t="str">
            <v>ANDRI AGUSSALIM</v>
          </cell>
          <cell r="G38">
            <v>8</v>
          </cell>
        </row>
        <row r="39">
          <cell r="C39" t="str">
            <v>FEBI FEBRYANI</v>
          </cell>
          <cell r="F39">
            <v>2</v>
          </cell>
          <cell r="G39">
            <v>58</v>
          </cell>
          <cell r="H39">
            <v>0</v>
          </cell>
        </row>
        <row r="40">
          <cell r="C40" t="str">
            <v>KHAYRUL UKHRA</v>
          </cell>
          <cell r="D40">
            <v>2.5</v>
          </cell>
          <cell r="E40">
            <v>80</v>
          </cell>
          <cell r="F40">
            <v>62.5</v>
          </cell>
          <cell r="G40">
            <v>86.5</v>
          </cell>
          <cell r="H40">
            <v>80</v>
          </cell>
        </row>
        <row r="41">
          <cell r="C41" t="str">
            <v>KHUSNUL KHATIMAH</v>
          </cell>
          <cell r="F41">
            <v>0</v>
          </cell>
          <cell r="G41">
            <v>61</v>
          </cell>
          <cell r="H41">
            <v>0</v>
          </cell>
        </row>
        <row r="42">
          <cell r="C42" t="str">
            <v>LALU DANIAL LEKSA PRATAMA</v>
          </cell>
          <cell r="E42">
            <v>37.5</v>
          </cell>
          <cell r="F42">
            <v>3</v>
          </cell>
          <cell r="G42">
            <v>70</v>
          </cell>
          <cell r="H42">
            <v>80</v>
          </cell>
        </row>
        <row r="43">
          <cell r="C43" t="str">
            <v>NINA MUJI APRIANI</v>
          </cell>
          <cell r="E43">
            <v>0</v>
          </cell>
          <cell r="F43">
            <v>8</v>
          </cell>
          <cell r="G43">
            <v>71</v>
          </cell>
          <cell r="H43">
            <v>0</v>
          </cell>
        </row>
        <row r="44">
          <cell r="C44" t="str">
            <v>DWI KURNIAWAN</v>
          </cell>
          <cell r="F44">
            <v>0</v>
          </cell>
          <cell r="G44">
            <v>59</v>
          </cell>
          <cell r="H44">
            <v>0</v>
          </cell>
        </row>
        <row r="45">
          <cell r="C45" t="str">
            <v>SYARIF HIDAYATULLOH</v>
          </cell>
          <cell r="D45">
            <v>4.5</v>
          </cell>
          <cell r="E45">
            <v>40</v>
          </cell>
          <cell r="F45">
            <v>28</v>
          </cell>
          <cell r="G45">
            <v>88</v>
          </cell>
          <cell r="H45">
            <v>5</v>
          </cell>
        </row>
        <row r="46">
          <cell r="C46" t="str">
            <v>A'ADZAN</v>
          </cell>
          <cell r="D46">
            <v>2</v>
          </cell>
          <cell r="E46">
            <v>40</v>
          </cell>
          <cell r="F46">
            <v>65</v>
          </cell>
          <cell r="G46">
            <v>81</v>
          </cell>
          <cell r="H46">
            <v>30</v>
          </cell>
        </row>
        <row r="47">
          <cell r="C47" t="str">
            <v>MUHAMMAD AIRLANGGA</v>
          </cell>
          <cell r="D47">
            <v>1</v>
          </cell>
          <cell r="F47">
            <v>25</v>
          </cell>
          <cell r="G47">
            <v>88</v>
          </cell>
          <cell r="H47">
            <v>30</v>
          </cell>
        </row>
        <row r="48">
          <cell r="C48" t="str">
            <v>HAULIDA ISNAINI</v>
          </cell>
          <cell r="D48">
            <v>2</v>
          </cell>
          <cell r="E48">
            <v>20</v>
          </cell>
          <cell r="F48">
            <v>0</v>
          </cell>
          <cell r="G48">
            <v>88</v>
          </cell>
          <cell r="H48">
            <v>0</v>
          </cell>
        </row>
        <row r="49">
          <cell r="C49" t="str">
            <v>DWINA JANUARTY PASYA PUTRI</v>
          </cell>
          <cell r="D49">
            <v>2</v>
          </cell>
          <cell r="E49">
            <v>12.5</v>
          </cell>
          <cell r="F49">
            <v>3</v>
          </cell>
          <cell r="G49">
            <v>88</v>
          </cell>
          <cell r="H49">
            <v>20</v>
          </cell>
        </row>
        <row r="50">
          <cell r="C50" t="str">
            <v>MUH. FAIQUL IKHSAN</v>
          </cell>
          <cell r="D50">
            <v>6</v>
          </cell>
          <cell r="E50">
            <v>65</v>
          </cell>
          <cell r="F50">
            <v>58</v>
          </cell>
          <cell r="G50">
            <v>90.5</v>
          </cell>
          <cell r="H50">
            <v>100</v>
          </cell>
        </row>
        <row r="51">
          <cell r="C51" t="str">
            <v>MIRZA FAHMI MUAZI</v>
          </cell>
          <cell r="F51">
            <v>3</v>
          </cell>
          <cell r="G51">
            <v>83</v>
          </cell>
          <cell r="H51">
            <v>0</v>
          </cell>
        </row>
        <row r="52">
          <cell r="C52" t="str">
            <v>M. WAHYU RAMDANI</v>
          </cell>
          <cell r="E52">
            <v>0</v>
          </cell>
          <cell r="F52">
            <v>0</v>
          </cell>
          <cell r="G52">
            <v>60</v>
          </cell>
          <cell r="H52">
            <v>0</v>
          </cell>
        </row>
        <row r="53">
          <cell r="C53" t="str">
            <v>IQBAL</v>
          </cell>
          <cell r="E53">
            <v>12.5</v>
          </cell>
          <cell r="F53">
            <v>3</v>
          </cell>
          <cell r="G53">
            <v>60</v>
          </cell>
          <cell r="H53">
            <v>0</v>
          </cell>
        </row>
        <row r="54">
          <cell r="C54" t="str">
            <v>LALU GEDE DIARJA</v>
          </cell>
          <cell r="F54">
            <v>3</v>
          </cell>
          <cell r="G54">
            <v>61</v>
          </cell>
        </row>
        <row r="55">
          <cell r="C55" t="str">
            <v>SAIFUDIN ANSARI</v>
          </cell>
          <cell r="E55">
            <v>0</v>
          </cell>
          <cell r="F55">
            <v>0</v>
          </cell>
          <cell r="G55">
            <v>73</v>
          </cell>
          <cell r="H55">
            <v>20</v>
          </cell>
        </row>
        <row r="56">
          <cell r="C56" t="str">
            <v>MARHANIS NAUFAL ALFPARIZI</v>
          </cell>
          <cell r="E56">
            <v>12.5</v>
          </cell>
          <cell r="F56">
            <v>0</v>
          </cell>
          <cell r="G56">
            <v>53</v>
          </cell>
          <cell r="H56">
            <v>0</v>
          </cell>
        </row>
        <row r="57">
          <cell r="C57" t="str">
            <v>AINUN VIRA NABILA</v>
          </cell>
          <cell r="E57">
            <v>12.5</v>
          </cell>
          <cell r="F57">
            <v>3</v>
          </cell>
          <cell r="G57">
            <v>73</v>
          </cell>
          <cell r="H57">
            <v>0</v>
          </cell>
        </row>
        <row r="58">
          <cell r="C58" t="str">
            <v>HERAWATI SASMITA</v>
          </cell>
          <cell r="F58">
            <v>0</v>
          </cell>
          <cell r="G58">
            <v>88</v>
          </cell>
          <cell r="H58">
            <v>0</v>
          </cell>
        </row>
        <row r="59">
          <cell r="C59" t="str">
            <v>M. IBNU TAULAN</v>
          </cell>
          <cell r="F59">
            <v>12.5</v>
          </cell>
          <cell r="G59">
            <v>53</v>
          </cell>
          <cell r="H5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126</v>
      </c>
      <c r="D10">
        <v>1234582731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1234582731</v>
      </c>
    </row>
    <row r="12" spans="1:4" x14ac:dyDescent="0.25">
      <c r="A12">
        <v>3</v>
      </c>
      <c r="B12" s="3" t="s">
        <v>129</v>
      </c>
      <c r="C12" s="3" t="s">
        <v>130</v>
      </c>
      <c r="D12">
        <v>1234582731</v>
      </c>
    </row>
    <row r="13" spans="1:4" x14ac:dyDescent="0.25">
      <c r="A13">
        <v>4</v>
      </c>
      <c r="B13" s="3" t="s">
        <v>131</v>
      </c>
      <c r="C13" s="3" t="s">
        <v>132</v>
      </c>
      <c r="D13">
        <v>1234582731</v>
      </c>
    </row>
    <row r="14" spans="1:4" x14ac:dyDescent="0.25">
      <c r="A14">
        <v>5</v>
      </c>
      <c r="B14" s="3" t="s">
        <v>133</v>
      </c>
      <c r="C14" s="3" t="s">
        <v>134</v>
      </c>
      <c r="D14">
        <v>1234582731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1234582731</v>
      </c>
    </row>
    <row r="16" spans="1:4" x14ac:dyDescent="0.25">
      <c r="A16">
        <v>7</v>
      </c>
      <c r="B16" s="3" t="s">
        <v>137</v>
      </c>
      <c r="C16" s="3" t="s">
        <v>64</v>
      </c>
      <c r="D16">
        <v>1234582731</v>
      </c>
    </row>
    <row r="17" spans="1:4" x14ac:dyDescent="0.25">
      <c r="A17">
        <v>8</v>
      </c>
      <c r="B17" s="3" t="s">
        <v>138</v>
      </c>
      <c r="C17" s="3" t="s">
        <v>139</v>
      </c>
      <c r="D17">
        <v>1234582731</v>
      </c>
    </row>
    <row r="18" spans="1:4" x14ac:dyDescent="0.25">
      <c r="A18">
        <v>9</v>
      </c>
      <c r="B18" s="3" t="s">
        <v>140</v>
      </c>
      <c r="C18" s="3" t="s">
        <v>141</v>
      </c>
      <c r="D18">
        <v>1234582731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1234582731</v>
      </c>
    </row>
    <row r="20" spans="1:4" x14ac:dyDescent="0.25">
      <c r="A20">
        <v>11</v>
      </c>
      <c r="B20" s="3" t="s">
        <v>144</v>
      </c>
      <c r="C20" s="3" t="s">
        <v>145</v>
      </c>
      <c r="D20">
        <v>1234582731</v>
      </c>
    </row>
    <row r="21" spans="1:4" x14ac:dyDescent="0.25">
      <c r="A21">
        <v>12</v>
      </c>
      <c r="B21" s="3" t="s">
        <v>146</v>
      </c>
      <c r="C21" s="3" t="s">
        <v>147</v>
      </c>
      <c r="D21">
        <v>1234582731</v>
      </c>
    </row>
    <row r="22" spans="1:4" x14ac:dyDescent="0.25">
      <c r="A22">
        <v>13</v>
      </c>
      <c r="B22" s="3" t="s">
        <v>148</v>
      </c>
      <c r="C22" s="3" t="s">
        <v>149</v>
      </c>
      <c r="D22">
        <v>1234582731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1234582731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1234582731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1234582731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1234582731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1234582731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1234582731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1234582731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1234582731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1234582731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155156</v>
      </c>
      <c r="E5" t="s">
        <v>1</v>
      </c>
      <c r="F5" t="s">
        <v>3</v>
      </c>
      <c r="G5" s="3">
        <f>VLOOKUP(C5,'[1]ASST E'!$C$16:$H$59,2,FALSE)</f>
        <v>4.5</v>
      </c>
      <c r="H5" s="3"/>
      <c r="I5" s="3">
        <f>VLOOKUP(C5,'[1]ASST E'!$C$16:$H$59,3,FALSE)</f>
        <v>40</v>
      </c>
      <c r="J5" s="3">
        <f>VLOOKUP(C5,'[1]ASST E'!$C$16:$H$59,5,FALSE)</f>
        <v>88</v>
      </c>
      <c r="K5" s="3">
        <f>VLOOKUP(C5,'[1]ASST E'!$C$16:$H$59,4,FALSE)</f>
        <v>28</v>
      </c>
      <c r="L5" s="3">
        <f>VLOOKUP(C5,'[1]ASST E'!$C$16:$H$59,6,FALSE)</f>
        <v>5</v>
      </c>
      <c r="M5">
        <f>G5*Komponen!C10 + H5*Komponen!C11 + I5*Komponen!C12 + J5*Komponen!C13 + K5*Komponen!C14 + L5*Komponen!C15</f>
        <v>43.65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153137</v>
      </c>
      <c r="E6" t="s">
        <v>1</v>
      </c>
      <c r="F6" t="s">
        <v>3</v>
      </c>
      <c r="G6" s="3">
        <f>VLOOKUP(C6,'[1]ASST E'!$C$16:$H$59,2,FALSE)</f>
        <v>2</v>
      </c>
      <c r="H6" s="3"/>
      <c r="I6" s="3">
        <f>VLOOKUP(C6,'[1]ASST E'!$C$16:$H$59,3,FALSE)</f>
        <v>40</v>
      </c>
      <c r="J6" s="3">
        <f>VLOOKUP(C6,'[1]ASST E'!$C$16:$H$59,5,FALSE)</f>
        <v>81</v>
      </c>
      <c r="K6" s="3">
        <f>VLOOKUP(C6,'[1]ASST E'!$C$16:$H$59,4,FALSE)</f>
        <v>65</v>
      </c>
      <c r="L6" s="3">
        <f>VLOOKUP(C6,'[1]ASST E'!$C$16:$H$59,6,FALSE)</f>
        <v>30</v>
      </c>
      <c r="M6">
        <f>G6*Komponen!C10 + H6*Komponen!C11 + I6*Komponen!C12 + J6*Komponen!C13 + K6*Komponen!C14 + L6*Komponen!C15</f>
        <v>57.05</v>
      </c>
      <c r="N6" t="str">
        <f t="shared" si="0"/>
        <v>C+</v>
      </c>
    </row>
    <row r="7" spans="1:14" x14ac:dyDescent="0.25">
      <c r="A7">
        <v>3</v>
      </c>
      <c r="B7" t="s">
        <v>82</v>
      </c>
      <c r="C7" t="s">
        <v>83</v>
      </c>
      <c r="D7">
        <v>156301</v>
      </c>
      <c r="E7" t="s">
        <v>1</v>
      </c>
      <c r="F7" t="s">
        <v>3</v>
      </c>
      <c r="G7" s="3">
        <f>VLOOKUP(C7,'[1]ASST E'!$C$16:$H$59,2,FALSE)</f>
        <v>0</v>
      </c>
      <c r="H7" s="3"/>
      <c r="I7" s="3">
        <f>VLOOKUP(C7,'[1]ASST E'!$C$16:$H$59,3,FALSE)</f>
        <v>12.5</v>
      </c>
      <c r="J7" s="3">
        <f>VLOOKUP(C7,'[1]ASST E'!$C$16:$H$59,5,FALSE)</f>
        <v>73</v>
      </c>
      <c r="K7" s="3">
        <f>VLOOKUP(C7,'[1]ASST E'!$C$16:$H$59,4,FALSE)</f>
        <v>3</v>
      </c>
      <c r="L7" s="3">
        <f>VLOOKUP(C7,'[1]ASST E'!$C$16:$H$59,6,FALSE)</f>
        <v>0</v>
      </c>
      <c r="M7">
        <f>G7*Komponen!C10 + H7*Komponen!C11 + I7*Komponen!C12 + J7*Komponen!C13 + K7*Komponen!C14 + L7*Komponen!C15</f>
        <v>23.9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156671</v>
      </c>
      <c r="E8" t="s">
        <v>1</v>
      </c>
      <c r="F8" t="s">
        <v>3</v>
      </c>
      <c r="G8" s="3">
        <f>VLOOKUP(C8,'[1]ASST E'!$C$16:$H$59,2,FALSE)</f>
        <v>2</v>
      </c>
      <c r="H8" s="3"/>
      <c r="I8" s="3">
        <f>VLOOKUP(C8,'[1]ASST E'!$C$16:$H$59,3,FALSE)</f>
        <v>12.5</v>
      </c>
      <c r="J8" s="3">
        <f>VLOOKUP(C8,'[1]ASST E'!$C$16:$H$59,5,FALSE)</f>
        <v>88</v>
      </c>
      <c r="K8" s="3">
        <f>VLOOKUP(C8,'[1]ASST E'!$C$16:$H$59,4,FALSE)</f>
        <v>3</v>
      </c>
      <c r="L8" s="3">
        <f>VLOOKUP(C8,'[1]ASST E'!$C$16:$H$59,6,FALSE)</f>
        <v>20</v>
      </c>
      <c r="M8">
        <f>G8*Komponen!C10 + H8*Komponen!C11 + I8*Komponen!C12 + J8*Komponen!C13 + K8*Komponen!C14 + L8*Komponen!C15</f>
        <v>37.4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151814</v>
      </c>
      <c r="E9" t="s">
        <v>1</v>
      </c>
      <c r="F9" t="s">
        <v>3</v>
      </c>
      <c r="G9" s="3">
        <f>VLOOKUP(C9,'[1]ASST E'!$C$16:$H$59,2,FALSE)</f>
        <v>2</v>
      </c>
      <c r="H9" s="3"/>
      <c r="I9" s="3">
        <f>VLOOKUP(C9,'[1]ASST E'!$C$16:$H$59,3,FALSE)</f>
        <v>20</v>
      </c>
      <c r="J9" s="3">
        <f>VLOOKUP(C9,'[1]ASST E'!$C$16:$H$59,5,FALSE)</f>
        <v>88</v>
      </c>
      <c r="K9" s="3">
        <f>VLOOKUP(C9,'[1]ASST E'!$C$16:$H$59,4,FALSE)</f>
        <v>0</v>
      </c>
      <c r="L9" s="3">
        <f>VLOOKUP(C9,'[1]ASST E'!$C$16:$H$59,6,FALSE)</f>
        <v>0</v>
      </c>
      <c r="M9">
        <f>G9*Komponen!C10 + H9*Komponen!C11 + I9*Komponen!C12 + J9*Komponen!C13 + K9*Komponen!C14 + L9*Komponen!C15</f>
        <v>30.4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156479</v>
      </c>
      <c r="E10" t="s">
        <v>1</v>
      </c>
      <c r="F10" t="s">
        <v>3</v>
      </c>
      <c r="G10" s="3">
        <f>VLOOKUP(C10,'[1]ASST E'!$C$16:$H$59,2,FALSE)</f>
        <v>0</v>
      </c>
      <c r="H10" s="3"/>
      <c r="I10" s="3">
        <f>VLOOKUP(C10,'[1]ASST E'!$C$16:$H$59,3,FALSE)</f>
        <v>0</v>
      </c>
      <c r="J10" s="3">
        <f>VLOOKUP(C10,'[1]ASST E'!$C$16:$H$59,5,FALSE)</f>
        <v>88</v>
      </c>
      <c r="K10" s="3">
        <f>VLOOKUP(C10,'[1]ASST E'!$C$16:$H$59,4,FALSE)</f>
        <v>0</v>
      </c>
      <c r="L10" s="3">
        <f>VLOOKUP(C10,'[1]ASST E'!$C$16:$H$59,6,FALSE)</f>
        <v>0</v>
      </c>
      <c r="M10">
        <f>G10*Komponen!C10 + H10*Komponen!C11 + I10*Komponen!C12 + J10*Komponen!C13 + K10*Komponen!C14 + L10*Komponen!C15</f>
        <v>26.4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156779</v>
      </c>
      <c r="E11" t="s">
        <v>1</v>
      </c>
      <c r="F11" t="s">
        <v>3</v>
      </c>
      <c r="G11" s="3">
        <f>VLOOKUP(C11,'[1]ASST E'!$C$16:$H$59,2,FALSE)</f>
        <v>0</v>
      </c>
      <c r="H11" s="3"/>
      <c r="I11" s="3">
        <f>VLOOKUP(C11,'[1]ASST E'!$C$16:$H$59,3,FALSE)</f>
        <v>0</v>
      </c>
      <c r="J11" s="3">
        <f>VLOOKUP(C11,'[1]ASST E'!$C$16:$H$59,5,FALSE)</f>
        <v>60</v>
      </c>
      <c r="K11" s="3">
        <f>VLOOKUP(C11,'[1]ASST E'!$C$16:$H$59,4,FALSE)</f>
        <v>0</v>
      </c>
      <c r="L11" s="3">
        <f>VLOOKUP(C11,'[1]ASST E'!$C$16:$H$59,6,FALSE)</f>
        <v>0</v>
      </c>
      <c r="M11">
        <f>G11*Komponen!C10 + H11*Komponen!C11 + I11*Komponen!C12 + J11*Komponen!C13 + K11*Komponen!C14 + L11*Komponen!C15</f>
        <v>18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156866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88</v>
      </c>
      <c r="K12" s="3">
        <v>0</v>
      </c>
      <c r="L12" s="3">
        <v>0</v>
      </c>
      <c r="M12">
        <f>G12*Komponen!C10 + H12*Komponen!C11 + I12*Komponen!C12 + J12*Komponen!C13 + K12*Komponen!C14 + L12*Komponen!C15</f>
        <v>26.4</v>
      </c>
      <c r="N12" t="str">
        <f t="shared" si="0"/>
        <v>D</v>
      </c>
    </row>
    <row r="13" spans="1:14" x14ac:dyDescent="0.25">
      <c r="A13">
        <v>9</v>
      </c>
      <c r="B13" t="s">
        <v>94</v>
      </c>
      <c r="C13" t="s">
        <v>95</v>
      </c>
      <c r="D13">
        <v>154955</v>
      </c>
      <c r="E13" t="s">
        <v>1</v>
      </c>
      <c r="F13" t="s">
        <v>3</v>
      </c>
      <c r="G13" s="3">
        <v>0</v>
      </c>
      <c r="H13" s="3"/>
      <c r="I13" s="3">
        <v>0</v>
      </c>
      <c r="J13" s="3">
        <v>76</v>
      </c>
      <c r="K13" s="3">
        <v>3</v>
      </c>
      <c r="L13" s="3">
        <v>0</v>
      </c>
      <c r="M13">
        <f>G13*Komponen!C10 + H13*Komponen!C11 + I13*Komponen!C12 + J13*Komponen!C13 + K13*Komponen!C14 + L13*Komponen!C15</f>
        <v>23.55</v>
      </c>
      <c r="N13" t="str">
        <f t="shared" si="0"/>
        <v>E</v>
      </c>
    </row>
    <row r="14" spans="1:14" x14ac:dyDescent="0.25">
      <c r="A14">
        <v>10</v>
      </c>
      <c r="B14">
        <v>20240410200001</v>
      </c>
      <c r="C14" t="s">
        <v>96</v>
      </c>
      <c r="D14">
        <v>157214</v>
      </c>
      <c r="E14" t="s">
        <v>1</v>
      </c>
      <c r="F14" t="s">
        <v>3</v>
      </c>
      <c r="G14" s="3">
        <f>VLOOKUP(C14,'[1]ASST E'!$C$16:$H$59,2,FALSE)</f>
        <v>0</v>
      </c>
      <c r="H14" s="3"/>
      <c r="I14" s="3">
        <f>VLOOKUP(C14,'[1]ASST E'!$C$16:$H$59,3,FALSE)</f>
        <v>0</v>
      </c>
      <c r="J14" s="3">
        <f>VLOOKUP(C14,'[1]ASST E'!$C$16:$H$59,5,FALSE)</f>
        <v>58</v>
      </c>
      <c r="K14" s="3">
        <f>VLOOKUP(C14,'[1]ASST E'!$C$16:$H$59,4,FALSE)</f>
        <v>2</v>
      </c>
      <c r="L14" s="3">
        <f>VLOOKUP(C14,'[1]ASST E'!$C$16:$H$59,6,FALSE)</f>
        <v>0</v>
      </c>
      <c r="M14">
        <f>G14*Komponen!C10 + H14*Komponen!C11 + I14*Komponen!C12 + J14*Komponen!C13 + K14*Komponen!C14 + L14*Komponen!C15</f>
        <v>17.899999999999999</v>
      </c>
      <c r="N14" t="str">
        <f t="shared" si="0"/>
        <v>E</v>
      </c>
    </row>
    <row r="15" spans="1:14" x14ac:dyDescent="0.25">
      <c r="A15">
        <v>11</v>
      </c>
      <c r="B15">
        <v>20240410200002</v>
      </c>
      <c r="C15" t="s">
        <v>97</v>
      </c>
      <c r="D15">
        <v>157215</v>
      </c>
      <c r="E15" t="s">
        <v>1</v>
      </c>
      <c r="F15" t="s">
        <v>3</v>
      </c>
      <c r="G15" s="3">
        <f>VLOOKUP(C15,'[1]ASST E'!$C$16:$H$59,2,FALSE)</f>
        <v>2.5</v>
      </c>
      <c r="H15" s="3"/>
      <c r="I15" s="3">
        <f>VLOOKUP(C15,'[1]ASST E'!$C$16:$H$59,3,FALSE)</f>
        <v>80</v>
      </c>
      <c r="J15" s="3">
        <f>VLOOKUP(C15,'[1]ASST E'!$C$16:$H$59,5,FALSE)</f>
        <v>86.5</v>
      </c>
      <c r="K15" s="3">
        <f>VLOOKUP(C15,'[1]ASST E'!$C$16:$H$59,4,FALSE)</f>
        <v>62.5</v>
      </c>
      <c r="L15" s="3">
        <f>VLOOKUP(C15,'[1]ASST E'!$C$16:$H$59,6,FALSE)</f>
        <v>80</v>
      </c>
      <c r="M15">
        <f>G15*Komponen!C10 + H15*Komponen!C11 + I15*Komponen!C12 + J15*Komponen!C13 + K15*Komponen!C14 + L15*Komponen!C15</f>
        <v>80.075000000000003</v>
      </c>
      <c r="N15" t="str">
        <f t="shared" si="0"/>
        <v>A</v>
      </c>
    </row>
    <row r="16" spans="1:14" x14ac:dyDescent="0.25">
      <c r="A16">
        <v>12</v>
      </c>
      <c r="B16">
        <v>20240410200003</v>
      </c>
      <c r="C16" t="s">
        <v>98</v>
      </c>
      <c r="D16">
        <v>157216</v>
      </c>
      <c r="E16" t="s">
        <v>1</v>
      </c>
      <c r="F16" t="s">
        <v>3</v>
      </c>
      <c r="G16" s="3">
        <f>VLOOKUP(C16,'[1]ASST E'!$C$16:$H$59,2,FALSE)</f>
        <v>0</v>
      </c>
      <c r="H16" s="3"/>
      <c r="I16" s="3">
        <f>VLOOKUP(C16,'[1]ASST E'!$C$16:$H$59,3,FALSE)</f>
        <v>0</v>
      </c>
      <c r="J16" s="3">
        <f>VLOOKUP(C16,'[1]ASST E'!$C$16:$H$59,5,FALSE)</f>
        <v>61</v>
      </c>
      <c r="K16" s="3">
        <f>VLOOKUP(C16,'[1]ASST E'!$C$16:$H$59,4,FALSE)</f>
        <v>0</v>
      </c>
      <c r="L16" s="3">
        <f>VLOOKUP(C16,'[1]ASST E'!$C$16:$H$59,6,FALSE)</f>
        <v>0</v>
      </c>
      <c r="M16">
        <f>G16*Komponen!C10 + H16*Komponen!C11 + I16*Komponen!C12 + J16*Komponen!C13 + K16*Komponen!C14 + L16*Komponen!C15</f>
        <v>18.3</v>
      </c>
      <c r="N16" t="str">
        <f t="shared" si="0"/>
        <v>E</v>
      </c>
    </row>
    <row r="17" spans="1:14" x14ac:dyDescent="0.25">
      <c r="A17">
        <v>13</v>
      </c>
      <c r="B17">
        <v>20240410200004</v>
      </c>
      <c r="C17" t="s">
        <v>99</v>
      </c>
      <c r="D17">
        <v>157217</v>
      </c>
      <c r="E17" t="s">
        <v>1</v>
      </c>
      <c r="F17" t="s">
        <v>3</v>
      </c>
      <c r="G17" s="3">
        <f>VLOOKUP(C17,'[1]ASST E'!$C$16:$H$59,2,FALSE)</f>
        <v>0</v>
      </c>
      <c r="H17" s="3"/>
      <c r="I17" s="3">
        <f>VLOOKUP(C17,'[1]ASST E'!$C$16:$H$59,3,FALSE)</f>
        <v>37.5</v>
      </c>
      <c r="J17" s="3">
        <f>VLOOKUP(C17,'[1]ASST E'!$C$16:$H$59,5,FALSE)</f>
        <v>70</v>
      </c>
      <c r="K17" s="3">
        <f>VLOOKUP(C17,'[1]ASST E'!$C$16:$H$59,4,FALSE)</f>
        <v>3</v>
      </c>
      <c r="L17" s="3">
        <f>VLOOKUP(C17,'[1]ASST E'!$C$16:$H$59,6,FALSE)</f>
        <v>80</v>
      </c>
      <c r="M17">
        <f>G17*Komponen!C10 + H17*Komponen!C11 + I17*Komponen!C12 + J17*Komponen!C13 + K17*Komponen!C14 + L17*Komponen!C15</f>
        <v>53.5</v>
      </c>
      <c r="N17" t="str">
        <f t="shared" si="0"/>
        <v>C</v>
      </c>
    </row>
    <row r="18" spans="1:14" x14ac:dyDescent="0.25">
      <c r="A18">
        <v>14</v>
      </c>
      <c r="B18">
        <v>20240410200005</v>
      </c>
      <c r="C18" t="s">
        <v>100</v>
      </c>
      <c r="D18">
        <v>157218</v>
      </c>
      <c r="E18" t="s">
        <v>1</v>
      </c>
      <c r="F18" t="s">
        <v>3</v>
      </c>
      <c r="G18" s="3">
        <f>VLOOKUP(C18,'[1]ASST E'!$C$16:$H$59,2,FALSE)</f>
        <v>0</v>
      </c>
      <c r="H18" s="3"/>
      <c r="I18" s="3">
        <f>VLOOKUP(C18,'[1]ASST E'!$C$16:$H$59,3,FALSE)</f>
        <v>0</v>
      </c>
      <c r="J18" s="3">
        <f>VLOOKUP(C18,'[1]ASST E'!$C$16:$H$59,5,FALSE)</f>
        <v>71</v>
      </c>
      <c r="K18" s="3">
        <f>VLOOKUP(C18,'[1]ASST E'!$C$16:$H$59,4,FALSE)</f>
        <v>8</v>
      </c>
      <c r="L18" s="3">
        <f>VLOOKUP(C18,'[1]ASST E'!$C$16:$H$59,6,FALSE)</f>
        <v>0</v>
      </c>
      <c r="M18">
        <f>G18*Komponen!C10 + H18*Komponen!C11 + I18*Komponen!C12 + J18*Komponen!C13 + K18*Komponen!C14 + L18*Komponen!C15</f>
        <v>23.3</v>
      </c>
      <c r="N18" t="str">
        <f t="shared" si="0"/>
        <v>E</v>
      </c>
    </row>
    <row r="19" spans="1:14" x14ac:dyDescent="0.25">
      <c r="A19">
        <v>15</v>
      </c>
      <c r="B19">
        <v>20240410200006</v>
      </c>
      <c r="C19" t="s">
        <v>101</v>
      </c>
      <c r="D19">
        <v>157219</v>
      </c>
      <c r="E19" t="s">
        <v>1</v>
      </c>
      <c r="F19" t="s">
        <v>3</v>
      </c>
      <c r="G19" s="3">
        <f>VLOOKUP(C19,'[1]ASST E'!$C$16:$H$59,2,FALSE)</f>
        <v>0</v>
      </c>
      <c r="H19" s="3"/>
      <c r="I19" s="3">
        <f>VLOOKUP(C19,'[1]ASST E'!$C$16:$H$59,3,FALSE)</f>
        <v>0</v>
      </c>
      <c r="J19" s="3">
        <f>VLOOKUP(C19,'[1]ASST E'!$C$16:$H$59,5,FALSE)</f>
        <v>59</v>
      </c>
      <c r="K19" s="3">
        <f>VLOOKUP(C19,'[1]ASST E'!$C$16:$H$59,4,FALSE)</f>
        <v>0</v>
      </c>
      <c r="L19" s="3">
        <f>VLOOKUP(C19,'[1]ASST E'!$C$16:$H$59,6,FALSE)</f>
        <v>0</v>
      </c>
      <c r="M19">
        <f>G19*Komponen!C10 + H19*Komponen!C11 + I19*Komponen!C12 + J19*Komponen!C13 + K19*Komponen!C14 + L19*Komponen!C15</f>
        <v>17.7</v>
      </c>
      <c r="N19" t="str">
        <f t="shared" si="0"/>
        <v>E</v>
      </c>
    </row>
    <row r="20" spans="1:14" x14ac:dyDescent="0.25">
      <c r="A20">
        <v>16</v>
      </c>
      <c r="B20">
        <v>20240410200007</v>
      </c>
      <c r="C20" t="s">
        <v>102</v>
      </c>
      <c r="D20">
        <v>159071</v>
      </c>
      <c r="E20" t="s">
        <v>1</v>
      </c>
      <c r="F20" t="s">
        <v>3</v>
      </c>
      <c r="G20" s="3">
        <v>0</v>
      </c>
      <c r="H20" s="3"/>
      <c r="I20" s="3">
        <v>0</v>
      </c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1.75</v>
      </c>
      <c r="N20" t="str">
        <f t="shared" si="0"/>
        <v>E</v>
      </c>
    </row>
    <row r="21" spans="1:14" x14ac:dyDescent="0.25">
      <c r="A21">
        <v>17</v>
      </c>
      <c r="B21">
        <v>20240410210121</v>
      </c>
      <c r="C21" t="s">
        <v>103</v>
      </c>
      <c r="D21">
        <v>157340</v>
      </c>
      <c r="E21" t="s">
        <v>1</v>
      </c>
      <c r="F21" t="s">
        <v>3</v>
      </c>
      <c r="G21" s="3">
        <f>VLOOKUP(C21,'[1]ASST E'!$C$16:$H$59,2,FALSE)</f>
        <v>0</v>
      </c>
      <c r="H21" s="3"/>
      <c r="I21" s="3">
        <f>VLOOKUP(C21,'[1]ASST E'!$C$16:$H$59,3,FALSE)</f>
        <v>12.5</v>
      </c>
      <c r="J21" s="3">
        <f>VLOOKUP(C21,'[1]ASST E'!$C$16:$H$59,5,FALSE)</f>
        <v>62</v>
      </c>
      <c r="K21" s="3">
        <f>VLOOKUP(C21,'[1]ASST E'!$C$16:$H$59,4,FALSE)</f>
        <v>0</v>
      </c>
      <c r="L21" s="3">
        <f>VLOOKUP(C21,'[1]ASST E'!$C$16:$H$59,6,FALSE)</f>
        <v>0</v>
      </c>
      <c r="M21">
        <f>G21*Komponen!C10 + H21*Komponen!C11 + I21*Komponen!C12 + J21*Komponen!C13 + K21*Komponen!C14 + L21*Komponen!C15</f>
        <v>19.849999999999998</v>
      </c>
      <c r="N21" t="str">
        <f t="shared" si="0"/>
        <v>E</v>
      </c>
    </row>
    <row r="22" spans="1:14" x14ac:dyDescent="0.25">
      <c r="A22">
        <v>18</v>
      </c>
      <c r="B22">
        <v>20240410210122</v>
      </c>
      <c r="C22" t="s">
        <v>104</v>
      </c>
      <c r="D22">
        <v>157341</v>
      </c>
      <c r="E22" t="s">
        <v>1</v>
      </c>
      <c r="F22" t="s">
        <v>3</v>
      </c>
      <c r="G22" s="3">
        <f>VLOOKUP(C22,'[1]ASST E'!$C$16:$H$59,2,FALSE)</f>
        <v>1</v>
      </c>
      <c r="H22" s="3"/>
      <c r="I22" s="3">
        <f>VLOOKUP(C22,'[1]ASST E'!$C$16:$H$59,3,FALSE)</f>
        <v>0</v>
      </c>
      <c r="J22" s="3">
        <f>VLOOKUP(C22,'[1]ASST E'!$C$16:$H$59,5,FALSE)</f>
        <v>73</v>
      </c>
      <c r="K22" s="3">
        <f>VLOOKUP(C22,'[1]ASST E'!$C$16:$H$59,4,FALSE)</f>
        <v>0</v>
      </c>
      <c r="L22" s="3">
        <f>VLOOKUP(C22,'[1]ASST E'!$C$16:$H$59,6,FALSE)</f>
        <v>0</v>
      </c>
      <c r="M22">
        <f>G22*Komponen!C10 + H22*Komponen!C11 + I22*Komponen!C12 + J22*Komponen!C13 + K22*Komponen!C14 + L22*Komponen!C15</f>
        <v>22.9</v>
      </c>
      <c r="N22" t="str">
        <f t="shared" si="0"/>
        <v>E</v>
      </c>
    </row>
    <row r="23" spans="1:14" x14ac:dyDescent="0.25">
      <c r="A23">
        <v>19</v>
      </c>
      <c r="B23">
        <v>20240410210123</v>
      </c>
      <c r="C23" t="s">
        <v>105</v>
      </c>
      <c r="D23">
        <v>157342</v>
      </c>
      <c r="E23" t="s">
        <v>1</v>
      </c>
      <c r="F23" t="s">
        <v>3</v>
      </c>
      <c r="G23" s="3">
        <f>VLOOKUP(C23,'[1]ASST E'!$C$16:$H$59,2,FALSE)</f>
        <v>0</v>
      </c>
      <c r="H23" s="3"/>
      <c r="I23" s="3">
        <f>VLOOKUP(C23,'[1]ASST E'!$C$16:$H$59,3,FALSE)</f>
        <v>0</v>
      </c>
      <c r="J23" s="3">
        <f>VLOOKUP(C23,'[1]ASST E'!$C$16:$H$59,5,FALSE)</f>
        <v>62</v>
      </c>
      <c r="K23" s="3">
        <f>VLOOKUP(C23,'[1]ASST E'!$C$16:$H$59,4,FALSE)</f>
        <v>0</v>
      </c>
      <c r="L23" s="3">
        <f>VLOOKUP(C23,'[1]ASST E'!$C$16:$H$59,6,FALSE)</f>
        <v>0</v>
      </c>
      <c r="M23">
        <f>G23*Komponen!C10 + H23*Komponen!C11 + I23*Komponen!C12 + J23*Komponen!C13 + K23*Komponen!C14 + L23*Komponen!C15</f>
        <v>18.599999999999998</v>
      </c>
      <c r="N23" t="str">
        <f t="shared" si="0"/>
        <v>E</v>
      </c>
    </row>
    <row r="24" spans="1:14" x14ac:dyDescent="0.25">
      <c r="A24">
        <v>20</v>
      </c>
      <c r="B24">
        <v>20240410210124</v>
      </c>
      <c r="C24" t="s">
        <v>106</v>
      </c>
      <c r="D24">
        <v>157343</v>
      </c>
      <c r="E24" t="s">
        <v>1</v>
      </c>
      <c r="F24" t="s">
        <v>3</v>
      </c>
      <c r="G24" s="3">
        <f>VLOOKUP(C24,'[1]ASST E'!$C$16:$H$59,2,FALSE)</f>
        <v>0</v>
      </c>
      <c r="H24" s="3"/>
      <c r="I24" s="3">
        <f>VLOOKUP(C24,'[1]ASST E'!$C$16:$H$59,3,FALSE)</f>
        <v>15</v>
      </c>
      <c r="J24" s="3">
        <f>VLOOKUP(C24,'[1]ASST E'!$C$16:$H$59,5,FALSE)</f>
        <v>68</v>
      </c>
      <c r="K24" s="3">
        <f>VLOOKUP(C24,'[1]ASST E'!$C$16:$H$59,4,FALSE)</f>
        <v>0</v>
      </c>
      <c r="L24" s="3">
        <f>VLOOKUP(C24,'[1]ASST E'!$C$16:$H$59,6,FALSE)</f>
        <v>0</v>
      </c>
      <c r="M24">
        <f>G24*Komponen!C10 + H24*Komponen!C11 + I24*Komponen!C12 + J24*Komponen!C13 + K24*Komponen!C14 + L24*Komponen!C15</f>
        <v>21.9</v>
      </c>
      <c r="N24" t="str">
        <f t="shared" si="0"/>
        <v>E</v>
      </c>
    </row>
    <row r="25" spans="1:14" x14ac:dyDescent="0.25">
      <c r="A25">
        <v>21</v>
      </c>
      <c r="B25">
        <v>20240410210125</v>
      </c>
      <c r="C25" t="s">
        <v>107</v>
      </c>
      <c r="D25">
        <v>157344</v>
      </c>
      <c r="E25" t="s">
        <v>1</v>
      </c>
      <c r="F25" t="s">
        <v>3</v>
      </c>
      <c r="G25" s="3">
        <f>VLOOKUP(C25,'[1]ASST E'!$C$16:$H$59,2,FALSE)</f>
        <v>0</v>
      </c>
      <c r="H25" s="3"/>
      <c r="I25" s="3">
        <f>VLOOKUP(C25,'[1]ASST E'!$C$16:$H$59,3,FALSE)</f>
        <v>12.5</v>
      </c>
      <c r="J25" s="3">
        <f>VLOOKUP(C25,'[1]ASST E'!$C$16:$H$59,5,FALSE)</f>
        <v>58</v>
      </c>
      <c r="K25" s="3">
        <f>VLOOKUP(C25,'[1]ASST E'!$C$16:$H$59,4,FALSE)</f>
        <v>4</v>
      </c>
      <c r="L25" s="3">
        <f>VLOOKUP(C25,'[1]ASST E'!$C$16:$H$59,6,FALSE)</f>
        <v>20</v>
      </c>
      <c r="M25">
        <f>G25*Komponen!C10 + H25*Komponen!C11 + I25*Komponen!C12 + J25*Komponen!C13 + K25*Komponen!C14 + L25*Komponen!C15</f>
        <v>26.65</v>
      </c>
      <c r="N25" t="str">
        <f t="shared" si="0"/>
        <v>D</v>
      </c>
    </row>
    <row r="26" spans="1:14" x14ac:dyDescent="0.25">
      <c r="A26">
        <v>22</v>
      </c>
      <c r="B26">
        <v>20240410210126</v>
      </c>
      <c r="C26" t="s">
        <v>108</v>
      </c>
      <c r="D26">
        <v>157345</v>
      </c>
      <c r="E26" t="s">
        <v>1</v>
      </c>
      <c r="F26" t="s">
        <v>3</v>
      </c>
      <c r="G26" s="3">
        <f>VLOOKUP(C26,'[1]ASST E'!$C$16:$H$59,2,FALSE)</f>
        <v>0</v>
      </c>
      <c r="H26" s="3"/>
      <c r="I26" s="3">
        <f>VLOOKUP(C26,'[1]ASST E'!$C$16:$H$59,3,FALSE)</f>
        <v>0</v>
      </c>
      <c r="J26" s="3">
        <f>VLOOKUP(C26,'[1]ASST E'!$C$16:$H$59,5,FALSE)</f>
        <v>67</v>
      </c>
      <c r="K26" s="3">
        <f>VLOOKUP(C26,'[1]ASST E'!$C$16:$H$59,4,FALSE)</f>
        <v>0</v>
      </c>
      <c r="L26" s="3">
        <f>VLOOKUP(C26,'[1]ASST E'!$C$16:$H$59,6,FALSE)</f>
        <v>0</v>
      </c>
      <c r="M26">
        <f>G26*Komponen!C10 + H26*Komponen!C11 + I26*Komponen!C12 + J26*Komponen!C13 + K26*Komponen!C14 + L26*Komponen!C15</f>
        <v>20.099999999999998</v>
      </c>
      <c r="N26" t="str">
        <f t="shared" si="0"/>
        <v>E</v>
      </c>
    </row>
    <row r="27" spans="1:14" x14ac:dyDescent="0.25">
      <c r="A27">
        <v>23</v>
      </c>
      <c r="B27">
        <v>20240410210127</v>
      </c>
      <c r="C27" t="s">
        <v>109</v>
      </c>
      <c r="D27">
        <v>157346</v>
      </c>
      <c r="E27" t="s">
        <v>1</v>
      </c>
      <c r="F27" t="s">
        <v>3</v>
      </c>
      <c r="G27" s="3">
        <f>VLOOKUP(C27,'[1]ASST E'!$C$16:$H$59,2,FALSE)</f>
        <v>1.5</v>
      </c>
      <c r="H27" s="3"/>
      <c r="I27" s="3">
        <f>VLOOKUP(C27,'[1]ASST E'!$C$16:$H$59,3,FALSE)</f>
        <v>0</v>
      </c>
      <c r="J27" s="3">
        <f>VLOOKUP(C27,'[1]ASST E'!$C$16:$H$59,5,FALSE)</f>
        <v>55</v>
      </c>
      <c r="K27" s="3">
        <f>VLOOKUP(C27,'[1]ASST E'!$C$16:$H$59,4,FALSE)</f>
        <v>0</v>
      </c>
      <c r="L27" s="3">
        <f>VLOOKUP(C27,'[1]ASST E'!$C$16:$H$59,6,FALSE)</f>
        <v>0</v>
      </c>
      <c r="M27">
        <f>G27*Komponen!C10 + H27*Komponen!C11 + I27*Komponen!C12 + J27*Komponen!C13 + K27*Komponen!C14 + L27*Komponen!C15</f>
        <v>18</v>
      </c>
      <c r="N27" t="str">
        <f t="shared" si="0"/>
        <v>E</v>
      </c>
    </row>
    <row r="28" spans="1:14" x14ac:dyDescent="0.25">
      <c r="A28">
        <v>24</v>
      </c>
      <c r="B28">
        <v>20240410210128</v>
      </c>
      <c r="C28" t="s">
        <v>110</v>
      </c>
      <c r="D28">
        <v>157347</v>
      </c>
      <c r="E28" t="s">
        <v>1</v>
      </c>
      <c r="F28" t="s">
        <v>3</v>
      </c>
      <c r="G28" s="3">
        <f>VLOOKUP(C28,'[1]ASST E'!$C$16:$H$59,2,FALSE)</f>
        <v>1.5</v>
      </c>
      <c r="H28" s="3"/>
      <c r="I28" s="3">
        <f>VLOOKUP(C28,'[1]ASST E'!$C$16:$H$59,3,FALSE)</f>
        <v>0</v>
      </c>
      <c r="J28" s="3">
        <f>VLOOKUP(C28,'[1]ASST E'!$C$16:$H$59,5,FALSE)</f>
        <v>83.5</v>
      </c>
      <c r="K28" s="3">
        <f>VLOOKUP(C28,'[1]ASST E'!$C$16:$H$59,4,FALSE)</f>
        <v>2</v>
      </c>
      <c r="L28" s="3">
        <f>VLOOKUP(C28,'[1]ASST E'!$C$16:$H$59,6,FALSE)</f>
        <v>0</v>
      </c>
      <c r="M28">
        <f>G28*Komponen!C10 + H28*Komponen!C11 + I28*Komponen!C12 + J28*Komponen!C13 + K28*Komponen!C14 + L28*Komponen!C15</f>
        <v>27.05</v>
      </c>
      <c r="N28" t="str">
        <f t="shared" si="0"/>
        <v>D</v>
      </c>
    </row>
    <row r="29" spans="1:14" x14ac:dyDescent="0.25">
      <c r="A29">
        <v>25</v>
      </c>
      <c r="B29">
        <v>20240410210129</v>
      </c>
      <c r="C29" t="s">
        <v>111</v>
      </c>
      <c r="D29">
        <v>157348</v>
      </c>
      <c r="E29" t="s">
        <v>1</v>
      </c>
      <c r="F29" t="s">
        <v>3</v>
      </c>
      <c r="G29" s="3">
        <f>VLOOKUP(C29,'[1]ASST E'!$C$16:$H$59,2,FALSE)</f>
        <v>0</v>
      </c>
      <c r="H29" s="3"/>
      <c r="I29" s="3">
        <f>VLOOKUP(C29,'[1]ASST E'!$C$16:$H$59,3,FALSE)</f>
        <v>20</v>
      </c>
      <c r="J29" s="3">
        <f>VLOOKUP(C29,'[1]ASST E'!$C$16:$H$59,5,FALSE)</f>
        <v>68</v>
      </c>
      <c r="K29" s="3">
        <f>VLOOKUP(C29,'[1]ASST E'!$C$16:$H$59,4,FALSE)</f>
        <v>2</v>
      </c>
      <c r="L29" s="3">
        <f>VLOOKUP(C29,'[1]ASST E'!$C$16:$H$59,6,FALSE)</f>
        <v>20</v>
      </c>
      <c r="M29">
        <f>G29*Komponen!C10 + H29*Komponen!C11 + I29*Komponen!C12 + J29*Komponen!C13 + K29*Komponen!C14 + L29*Komponen!C15</f>
        <v>29.9</v>
      </c>
      <c r="N29" t="str">
        <f t="shared" si="0"/>
        <v>D</v>
      </c>
    </row>
    <row r="30" spans="1:14" x14ac:dyDescent="0.25">
      <c r="A30">
        <v>26</v>
      </c>
      <c r="B30">
        <v>20240410210130</v>
      </c>
      <c r="C30" t="s">
        <v>112</v>
      </c>
      <c r="D30">
        <v>157349</v>
      </c>
      <c r="E30" t="s">
        <v>1</v>
      </c>
      <c r="F30" t="s">
        <v>3</v>
      </c>
      <c r="G30" s="3">
        <f>VLOOKUP(C30,'[1]ASST E'!$C$16:$H$59,2,FALSE)</f>
        <v>0</v>
      </c>
      <c r="H30" s="3"/>
      <c r="I30" s="3">
        <f>VLOOKUP(C30,'[1]ASST E'!$C$16:$H$59,3,FALSE)</f>
        <v>12.5</v>
      </c>
      <c r="J30" s="3">
        <f>VLOOKUP(C30,'[1]ASST E'!$C$16:$H$59,5,FALSE)</f>
        <v>68</v>
      </c>
      <c r="K30" s="3">
        <f>VLOOKUP(C30,'[1]ASST E'!$C$16:$H$59,4,FALSE)</f>
        <v>12.5</v>
      </c>
      <c r="L30" s="3">
        <f>VLOOKUP(C30,'[1]ASST E'!$C$16:$H$59,6,FALSE)</f>
        <v>10</v>
      </c>
      <c r="M30">
        <f>G30*Komponen!C10 + H30*Komponen!C11 + I30*Komponen!C12 + J30*Komponen!C13 + K30*Komponen!C14 + L30*Komponen!C15</f>
        <v>28.274999999999999</v>
      </c>
      <c r="N30" t="str">
        <f t="shared" si="0"/>
        <v>D</v>
      </c>
    </row>
    <row r="31" spans="1:14" x14ac:dyDescent="0.25">
      <c r="A31">
        <v>27</v>
      </c>
      <c r="B31">
        <v>20240410210131</v>
      </c>
      <c r="C31" t="s">
        <v>113</v>
      </c>
      <c r="D31">
        <v>157350</v>
      </c>
      <c r="E31" t="s">
        <v>1</v>
      </c>
      <c r="F31" t="s">
        <v>3</v>
      </c>
      <c r="G31" s="3">
        <f>VLOOKUP(C31,'[1]ASST E'!$C$16:$H$59,2,FALSE)</f>
        <v>0</v>
      </c>
      <c r="H31" s="3"/>
      <c r="I31" s="3">
        <f>VLOOKUP(C31,'[1]ASST E'!$C$16:$H$59,3,FALSE)</f>
        <v>0</v>
      </c>
      <c r="J31" s="3">
        <f>VLOOKUP(C31,'[1]ASST E'!$C$16:$H$59,5,FALSE)</f>
        <v>53</v>
      </c>
      <c r="K31" s="3">
        <f>VLOOKUP(C31,'[1]ASST E'!$C$16:$H$59,4,FALSE)</f>
        <v>0</v>
      </c>
      <c r="L31" s="3">
        <f>VLOOKUP(C31,'[1]ASST E'!$C$16:$H$59,6,FALSE)</f>
        <v>0</v>
      </c>
      <c r="M31">
        <f>G31*Komponen!C10 + H31*Komponen!C11 + I31*Komponen!C12 + J31*Komponen!C13 + K31*Komponen!C14 + L31*Komponen!C15</f>
        <v>15.899999999999999</v>
      </c>
      <c r="N31" t="str">
        <f t="shared" si="0"/>
        <v>E</v>
      </c>
    </row>
    <row r="32" spans="1:14" x14ac:dyDescent="0.25">
      <c r="A32">
        <v>28</v>
      </c>
      <c r="B32">
        <v>20240410210132</v>
      </c>
      <c r="C32" t="s">
        <v>114</v>
      </c>
      <c r="D32">
        <v>157351</v>
      </c>
      <c r="E32" t="s">
        <v>1</v>
      </c>
      <c r="F32" t="s">
        <v>3</v>
      </c>
      <c r="G32" s="3">
        <f>VLOOKUP(C32,'[1]ASST E'!$C$16:$H$59,2,FALSE)</f>
        <v>0</v>
      </c>
      <c r="H32" s="3"/>
      <c r="I32" s="3">
        <f>VLOOKUP(C32,'[1]ASST E'!$C$16:$H$59,3,FALSE)</f>
        <v>0</v>
      </c>
      <c r="J32" s="3">
        <f>VLOOKUP(C32,'[1]ASST E'!$C$16:$H$59,5,FALSE)</f>
        <v>62</v>
      </c>
      <c r="K32" s="3">
        <f>VLOOKUP(C32,'[1]ASST E'!$C$16:$H$59,4,FALSE)</f>
        <v>0</v>
      </c>
      <c r="L32" s="3">
        <f>VLOOKUP(C32,'[1]ASST E'!$C$16:$H$59,6,FALSE)</f>
        <v>0</v>
      </c>
      <c r="M32">
        <f>G32*Komponen!C10 + H32*Komponen!C11 + I32*Komponen!C12 + J32*Komponen!C13 + K32*Komponen!C14 + L32*Komponen!C15</f>
        <v>18.599999999999998</v>
      </c>
      <c r="N32" t="str">
        <f t="shared" si="0"/>
        <v>E</v>
      </c>
    </row>
    <row r="33" spans="1:14" x14ac:dyDescent="0.25">
      <c r="A33">
        <v>29</v>
      </c>
      <c r="B33">
        <v>20240410210133</v>
      </c>
      <c r="C33" t="s">
        <v>115</v>
      </c>
      <c r="D33">
        <v>157352</v>
      </c>
      <c r="E33" t="s">
        <v>1</v>
      </c>
      <c r="F33" t="s">
        <v>3</v>
      </c>
      <c r="G33" s="3">
        <f>VLOOKUP(C33,'[1]ASST E'!$C$16:$H$59,2,FALSE)</f>
        <v>0</v>
      </c>
      <c r="H33" s="3"/>
      <c r="I33" s="3">
        <f>VLOOKUP(C33,'[1]ASST E'!$C$16:$H$59,3,FALSE)</f>
        <v>0</v>
      </c>
      <c r="J33" s="3">
        <f>VLOOKUP(C33,'[1]ASST E'!$C$16:$H$59,5,FALSE)</f>
        <v>83.5</v>
      </c>
      <c r="K33" s="3">
        <f>VLOOKUP(C33,'[1]ASST E'!$C$16:$H$59,4,FALSE)</f>
        <v>40</v>
      </c>
      <c r="L33" s="3">
        <f>VLOOKUP(C33,'[1]ASST E'!$C$16:$H$59,6,FALSE)</f>
        <v>20</v>
      </c>
      <c r="M33">
        <f>G33*Komponen!C10 + H33*Komponen!C11 + I33*Komponen!C12 + J33*Komponen!C13 + K33*Komponen!C14 + L33*Komponen!C15</f>
        <v>42.05</v>
      </c>
      <c r="N33" t="str">
        <f t="shared" si="0"/>
        <v>D</v>
      </c>
    </row>
    <row r="34" spans="1:14" x14ac:dyDescent="0.25">
      <c r="A34">
        <v>30</v>
      </c>
      <c r="B34">
        <v>20240410210134</v>
      </c>
      <c r="C34" t="s">
        <v>116</v>
      </c>
      <c r="D34">
        <v>157353</v>
      </c>
      <c r="E34" t="s">
        <v>1</v>
      </c>
      <c r="F34" t="s">
        <v>3</v>
      </c>
      <c r="G34" s="3">
        <f>VLOOKUP(C34,'[1]ASST E'!$C$16:$H$59,2,FALSE)</f>
        <v>1.5</v>
      </c>
      <c r="H34" s="3"/>
      <c r="I34" s="3">
        <f>VLOOKUP(C34,'[1]ASST E'!$C$16:$H$59,3,FALSE)</f>
        <v>0</v>
      </c>
      <c r="J34" s="3">
        <f>VLOOKUP(C34,'[1]ASST E'!$C$16:$H$59,5,FALSE)</f>
        <v>62</v>
      </c>
      <c r="K34" s="3">
        <f>VLOOKUP(C34,'[1]ASST E'!$C$16:$H$59,4,FALSE)</f>
        <v>0</v>
      </c>
      <c r="L34" s="3">
        <f>VLOOKUP(C34,'[1]ASST E'!$C$16:$H$59,6,FALSE)</f>
        <v>0</v>
      </c>
      <c r="M34">
        <f>G34*Komponen!C10 + H34*Komponen!C11 + I34*Komponen!C12 + J34*Komponen!C13 + K34*Komponen!C14 + L34*Komponen!C15</f>
        <v>20.099999999999998</v>
      </c>
      <c r="N34" t="str">
        <f t="shared" si="0"/>
        <v>E</v>
      </c>
    </row>
    <row r="35" spans="1:14" x14ac:dyDescent="0.25">
      <c r="A35">
        <v>31</v>
      </c>
      <c r="B35">
        <v>20240410210135</v>
      </c>
      <c r="C35" t="s">
        <v>117</v>
      </c>
      <c r="D35">
        <v>157354</v>
      </c>
      <c r="E35" t="s">
        <v>1</v>
      </c>
      <c r="F35" t="s">
        <v>3</v>
      </c>
      <c r="G35" s="3">
        <f>VLOOKUP(C35,'[1]ASST E'!$C$16:$H$59,2,FALSE)</f>
        <v>0</v>
      </c>
      <c r="H35" s="3"/>
      <c r="I35" s="3">
        <f>VLOOKUP(C35,'[1]ASST E'!$C$16:$H$59,3,FALSE)</f>
        <v>12.5</v>
      </c>
      <c r="J35" s="3">
        <f>VLOOKUP(C35,'[1]ASST E'!$C$16:$H$59,5,FALSE)</f>
        <v>67</v>
      </c>
      <c r="K35" s="3">
        <f>VLOOKUP(C35,'[1]ASST E'!$C$16:$H$59,4,FALSE)</f>
        <v>0</v>
      </c>
      <c r="L35" s="3">
        <f>VLOOKUP(C35,'[1]ASST E'!$C$16:$H$59,6,FALSE)</f>
        <v>0</v>
      </c>
      <c r="M35">
        <f>G35*Komponen!C10 + H35*Komponen!C11 + I35*Komponen!C12 + J35*Komponen!C13 + K35*Komponen!C14 + L35*Komponen!C15</f>
        <v>21.349999999999998</v>
      </c>
      <c r="N35" t="str">
        <f t="shared" si="0"/>
        <v>E</v>
      </c>
    </row>
    <row r="36" spans="1:14" x14ac:dyDescent="0.25">
      <c r="A36">
        <v>32</v>
      </c>
      <c r="B36">
        <v>20240410210136</v>
      </c>
      <c r="C36" t="s">
        <v>118</v>
      </c>
      <c r="D36">
        <v>157355</v>
      </c>
      <c r="E36" t="s">
        <v>1</v>
      </c>
      <c r="F36" t="s">
        <v>3</v>
      </c>
      <c r="G36" s="3">
        <f>VLOOKUP(C36,'[1]ASST E'!$C$16:$H$59,2,FALSE)</f>
        <v>0</v>
      </c>
      <c r="H36" s="3"/>
      <c r="I36" s="3">
        <f>VLOOKUP(C36,'[1]ASST E'!$C$16:$H$59,3,FALSE)</f>
        <v>12.5</v>
      </c>
      <c r="J36" s="3">
        <f>VLOOKUP(C36,'[1]ASST E'!$C$16:$H$59,5,FALSE)</f>
        <v>53</v>
      </c>
      <c r="K36" s="3">
        <f>VLOOKUP(C36,'[1]ASST E'!$C$16:$H$59,4,FALSE)</f>
        <v>0</v>
      </c>
      <c r="L36" s="3">
        <f>VLOOKUP(C36,'[1]ASST E'!$C$16:$H$59,6,FALSE)</f>
        <v>0</v>
      </c>
      <c r="M36">
        <f>G36*Komponen!C10 + H36*Komponen!C11 + I36*Komponen!C12 + J36*Komponen!C13 + K36*Komponen!C14 + L36*Komponen!C15</f>
        <v>17.149999999999999</v>
      </c>
      <c r="N36" t="str">
        <f t="shared" si="0"/>
        <v>E</v>
      </c>
    </row>
    <row r="37" spans="1:14" x14ac:dyDescent="0.25">
      <c r="A37">
        <v>33</v>
      </c>
      <c r="B37">
        <v>20240410210137</v>
      </c>
      <c r="C37" t="s">
        <v>119</v>
      </c>
      <c r="D37">
        <v>157356</v>
      </c>
      <c r="E37" t="s">
        <v>1</v>
      </c>
      <c r="F37" t="s">
        <v>3</v>
      </c>
      <c r="G37" s="3">
        <f>VLOOKUP(C37,'[1]ASST E'!$C$16:$H$59,2,FALSE)</f>
        <v>0</v>
      </c>
      <c r="H37" s="3"/>
      <c r="I37" s="3">
        <f>VLOOKUP(C37,'[1]ASST E'!$C$16:$H$59,3,FALSE)</f>
        <v>0</v>
      </c>
      <c r="J37" s="3">
        <f>VLOOKUP(C37,'[1]ASST E'!$C$16:$H$59,5,FALSE)</f>
        <v>62</v>
      </c>
      <c r="K37" s="3">
        <f>VLOOKUP(C37,'[1]ASST E'!$C$16:$H$59,4,FALSE)</f>
        <v>0</v>
      </c>
      <c r="L37" s="3">
        <f>VLOOKUP(C37,'[1]ASST E'!$C$16:$H$59,6,FALSE)</f>
        <v>0</v>
      </c>
      <c r="M37">
        <f>G37*Komponen!C10 + H37*Komponen!C11 + I37*Komponen!C12 + J37*Komponen!C13 + K37*Komponen!C14 + L37*Komponen!C15</f>
        <v>18.599999999999998</v>
      </c>
      <c r="N37" t="str">
        <f t="shared" si="0"/>
        <v>E</v>
      </c>
    </row>
    <row r="38" spans="1:14" x14ac:dyDescent="0.25">
      <c r="A38">
        <v>34</v>
      </c>
      <c r="B38">
        <v>20240410210138</v>
      </c>
      <c r="C38" t="s">
        <v>120</v>
      </c>
      <c r="D38">
        <v>159072</v>
      </c>
      <c r="E38" t="s">
        <v>1</v>
      </c>
      <c r="F38" t="s">
        <v>3</v>
      </c>
      <c r="G38" s="3">
        <f>VLOOKUP(C38,'[1]ASST E'!$C$16:$H$59,2,FALSE)</f>
        <v>0</v>
      </c>
      <c r="H38" s="3"/>
      <c r="I38" s="3">
        <f>VLOOKUP(C38,'[1]ASST E'!$C$16:$H$59,3,FALSE)</f>
        <v>12.5</v>
      </c>
      <c r="J38" s="3">
        <f>VLOOKUP(C38,'[1]ASST E'!$C$16:$H$59,5,FALSE)</f>
        <v>60</v>
      </c>
      <c r="K38" s="3">
        <f>VLOOKUP(C38,'[1]ASST E'!$C$16:$H$59,4,FALSE)</f>
        <v>3</v>
      </c>
      <c r="L38" s="3">
        <f>VLOOKUP(C38,'[1]ASST E'!$C$16:$H$59,6,FALSE)</f>
        <v>0</v>
      </c>
      <c r="M38">
        <f>G38*Komponen!C10 + H38*Komponen!C11 + I38*Komponen!C12 + J38*Komponen!C13 + K38*Komponen!C14 + L38*Komponen!C15</f>
        <v>20</v>
      </c>
      <c r="N38" t="str">
        <f t="shared" si="0"/>
        <v>E</v>
      </c>
    </row>
    <row r="39" spans="1:14" x14ac:dyDescent="0.25">
      <c r="A39">
        <v>35</v>
      </c>
      <c r="B39">
        <v>20240410210139</v>
      </c>
      <c r="C39" t="s">
        <v>121</v>
      </c>
      <c r="D39">
        <v>159073</v>
      </c>
      <c r="E39" t="s">
        <v>1</v>
      </c>
      <c r="F39" t="s">
        <v>3</v>
      </c>
      <c r="G39" s="3">
        <f>VLOOKUP(C39,'[1]ASST E'!$C$16:$H$59,2,FALSE)</f>
        <v>0</v>
      </c>
      <c r="H39" s="3"/>
      <c r="I39" s="3">
        <f>VLOOKUP(C39,'[1]ASST E'!$C$16:$H$59,3,FALSE)</f>
        <v>0</v>
      </c>
      <c r="J39" s="3">
        <f>VLOOKUP(C39,'[1]ASST E'!$C$16:$H$59,5,FALSE)</f>
        <v>53</v>
      </c>
      <c r="K39" s="3">
        <f>VLOOKUP(C39,'[1]ASST E'!$C$16:$H$59,4,FALSE)</f>
        <v>12.5</v>
      </c>
      <c r="L39" s="3">
        <f>VLOOKUP(C39,'[1]ASST E'!$C$16:$H$59,6,FALSE)</f>
        <v>0</v>
      </c>
      <c r="M39">
        <f>G39*Komponen!C10 + H39*Komponen!C11 + I39*Komponen!C12 + J39*Komponen!C13 + K39*Komponen!C14 + L39*Komponen!C15</f>
        <v>19.024999999999999</v>
      </c>
      <c r="N39" t="str">
        <f t="shared" si="0"/>
        <v>E</v>
      </c>
    </row>
    <row r="40" spans="1:14" x14ac:dyDescent="0.25">
      <c r="A40">
        <v>36</v>
      </c>
      <c r="B40">
        <v>20240410210140</v>
      </c>
      <c r="C40" t="s">
        <v>122</v>
      </c>
      <c r="D40">
        <v>159074</v>
      </c>
      <c r="E40" t="s">
        <v>1</v>
      </c>
      <c r="F40" t="s">
        <v>3</v>
      </c>
      <c r="G40" s="3">
        <f>VLOOKUP(C40,'[1]ASST E'!$C$16:$H$59,2,FALSE)</f>
        <v>0</v>
      </c>
      <c r="H40" s="3"/>
      <c r="I40" s="3">
        <f>VLOOKUP(C40,'[1]ASST E'!$C$16:$H$59,3,FALSE)</f>
        <v>12.5</v>
      </c>
      <c r="J40" s="3">
        <f>VLOOKUP(C40,'[1]ASST E'!$C$16:$H$59,5,FALSE)</f>
        <v>53</v>
      </c>
      <c r="K40" s="3">
        <f>VLOOKUP(C40,'[1]ASST E'!$C$16:$H$59,4,FALSE)</f>
        <v>0</v>
      </c>
      <c r="L40" s="3">
        <f>VLOOKUP(C40,'[1]ASST E'!$C$16:$H$59,6,FALSE)</f>
        <v>0</v>
      </c>
      <c r="M40">
        <f>G40*Komponen!C10 + H40*Komponen!C11 + I40*Komponen!C12 + J40*Komponen!C13 + K40*Komponen!C14 + L40*Komponen!C15</f>
        <v>17.149999999999999</v>
      </c>
      <c r="N40" t="str">
        <f t="shared" si="0"/>
        <v>E</v>
      </c>
    </row>
    <row r="41" spans="1:14" x14ac:dyDescent="0.25">
      <c r="A41">
        <v>37</v>
      </c>
      <c r="B41">
        <v>20240410210141</v>
      </c>
      <c r="C41" t="s">
        <v>123</v>
      </c>
      <c r="D41">
        <v>159075</v>
      </c>
      <c r="E41" t="s">
        <v>1</v>
      </c>
      <c r="F41" t="s">
        <v>3</v>
      </c>
      <c r="G41" s="3">
        <v>0</v>
      </c>
      <c r="H41" s="3"/>
      <c r="I41" s="3">
        <v>0</v>
      </c>
      <c r="J41" s="3">
        <v>0</v>
      </c>
      <c r="K41" s="3">
        <v>0</v>
      </c>
      <c r="L41" s="3">
        <v>5</v>
      </c>
      <c r="M41">
        <f>G41*Komponen!C10 + H41*Komponen!C11 + I41*Komponen!C12 + J41*Komponen!C13 + K41*Komponen!C14 + L41*Komponen!C15</f>
        <v>1.75</v>
      </c>
      <c r="N41" t="str">
        <f t="shared" si="0"/>
        <v>E</v>
      </c>
    </row>
    <row r="42" spans="1:14" x14ac:dyDescent="0.25">
      <c r="A42">
        <v>38</v>
      </c>
      <c r="B42">
        <v>20240410212001</v>
      </c>
      <c r="C42" t="s">
        <v>124</v>
      </c>
      <c r="D42">
        <v>157091</v>
      </c>
      <c r="E42" t="s">
        <v>1</v>
      </c>
      <c r="F42" t="s">
        <v>3</v>
      </c>
      <c r="G42" s="3">
        <f>VLOOKUP(C42,'[1]ASST E'!$C$16:$H$59,2,FALSE)</f>
        <v>0</v>
      </c>
      <c r="H42" s="3"/>
      <c r="I42" s="3">
        <f>VLOOKUP(C42,'[1]ASST E'!$C$16:$H$59,3,FALSE)</f>
        <v>0</v>
      </c>
      <c r="J42" s="3">
        <f>VLOOKUP(C42,'[1]ASST E'!$C$16:$H$59,5,FALSE)</f>
        <v>69</v>
      </c>
      <c r="K42" s="3">
        <f>VLOOKUP(C42,'[1]ASST E'!$C$16:$H$59,4,FALSE)</f>
        <v>0</v>
      </c>
      <c r="L42" s="3">
        <f>VLOOKUP(C42,'[1]ASST E'!$C$16:$H$59,6,FALSE)</f>
        <v>0</v>
      </c>
      <c r="M42">
        <f>G42*Komponen!C10 + H42*Komponen!C11 + I42*Komponen!C12 + J42*Komponen!C13 + K42*Komponen!C14 + L42*Komponen!C15</f>
        <v>20.7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2025-01-28T05:33:23Z</dcterms:created>
  <dcterms:modified xsi:type="dcterms:W3CDTF">2025-02-03T13:43:46Z</dcterms:modified>
  <cp:category>nilai</cp:category>
</cp:coreProperties>
</file>