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7D49A08-A47B-4018-952B-EE02A1CC553A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6" i="4" l="1"/>
  <c r="I6" i="4"/>
  <c r="J6" i="4"/>
  <c r="K6" i="4"/>
  <c r="L6" i="4"/>
  <c r="M10" i="4"/>
  <c r="G12" i="4"/>
  <c r="I12" i="4"/>
  <c r="J12" i="4"/>
  <c r="K12" i="4"/>
  <c r="L12" i="4"/>
  <c r="G13" i="4"/>
  <c r="I13" i="4"/>
  <c r="J13" i="4"/>
  <c r="K13" i="4"/>
  <c r="L13" i="4"/>
  <c r="G14" i="4"/>
  <c r="I14" i="4"/>
  <c r="J14" i="4"/>
  <c r="K14" i="4"/>
  <c r="L14" i="4"/>
  <c r="G15" i="4"/>
  <c r="I15" i="4"/>
  <c r="J15" i="4"/>
  <c r="K15" i="4"/>
  <c r="L15" i="4"/>
  <c r="G16" i="4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32" i="4"/>
  <c r="I32" i="4"/>
  <c r="J32" i="4"/>
  <c r="K32" i="4"/>
  <c r="L32" i="4"/>
  <c r="G33" i="4"/>
  <c r="I33" i="4"/>
  <c r="J33" i="4"/>
  <c r="K33" i="4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K41" i="4"/>
  <c r="L41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I45" i="4"/>
  <c r="J45" i="4"/>
  <c r="K45" i="4"/>
  <c r="L45" i="4"/>
  <c r="G46" i="4"/>
  <c r="I46" i="4"/>
  <c r="J46" i="4"/>
  <c r="K46" i="4"/>
  <c r="L46" i="4"/>
  <c r="G47" i="4"/>
  <c r="I47" i="4"/>
  <c r="J47" i="4"/>
  <c r="K47" i="4"/>
  <c r="L47" i="4"/>
  <c r="G48" i="4"/>
  <c r="I48" i="4"/>
  <c r="J48" i="4"/>
  <c r="K48" i="4"/>
  <c r="L48" i="4"/>
  <c r="G49" i="4"/>
  <c r="I49" i="4"/>
  <c r="M49" i="4" s="1"/>
  <c r="N49" i="4" s="1"/>
  <c r="J49" i="4"/>
  <c r="K49" i="4"/>
  <c r="L49" i="4"/>
  <c r="G50" i="4"/>
  <c r="I50" i="4"/>
  <c r="J50" i="4"/>
  <c r="K50" i="4"/>
  <c r="L50" i="4"/>
  <c r="G51" i="4"/>
  <c r="I51" i="4"/>
  <c r="J51" i="4"/>
  <c r="K51" i="4"/>
  <c r="L51" i="4"/>
  <c r="G52" i="4"/>
  <c r="I52" i="4"/>
  <c r="J52" i="4"/>
  <c r="K52" i="4"/>
  <c r="L52" i="4"/>
  <c r="G53" i="4"/>
  <c r="I53" i="4"/>
  <c r="J53" i="4"/>
  <c r="K53" i="4"/>
  <c r="L53" i="4"/>
  <c r="G54" i="4"/>
  <c r="I54" i="4"/>
  <c r="J54" i="4"/>
  <c r="K54" i="4"/>
  <c r="L54" i="4"/>
  <c r="G55" i="4"/>
  <c r="I55" i="4"/>
  <c r="J55" i="4"/>
  <c r="K55" i="4"/>
  <c r="L55" i="4"/>
  <c r="G56" i="4"/>
  <c r="I56" i="4"/>
  <c r="J56" i="4"/>
  <c r="K56" i="4"/>
  <c r="L56" i="4"/>
  <c r="L5" i="4"/>
  <c r="K5" i="4"/>
  <c r="I5" i="4"/>
  <c r="J5" i="4"/>
  <c r="G5" i="4"/>
  <c r="M52" i="4"/>
  <c r="M45" i="4"/>
  <c r="N45" i="4" s="1"/>
  <c r="M42" i="4"/>
  <c r="N42" i="4" s="1"/>
  <c r="M40" i="4"/>
  <c r="N40" i="4" s="1"/>
  <c r="N37" i="4"/>
  <c r="M37" i="4"/>
  <c r="M35" i="4"/>
  <c r="N35" i="4" s="1"/>
  <c r="N33" i="4"/>
  <c r="M33" i="4"/>
  <c r="M31" i="4"/>
  <c r="N31" i="4" s="1"/>
  <c r="M30" i="4"/>
  <c r="N30" i="4" s="1"/>
  <c r="M28" i="4"/>
  <c r="N28" i="4" s="1"/>
  <c r="M26" i="4"/>
  <c r="N26" i="4" s="1"/>
  <c r="M25" i="4"/>
  <c r="N25" i="4" s="1"/>
  <c r="M23" i="4"/>
  <c r="N23" i="4" s="1"/>
  <c r="M21" i="4"/>
  <c r="N21" i="4" s="1"/>
  <c r="M18" i="4"/>
  <c r="N18" i="4" s="1"/>
  <c r="M16" i="4"/>
  <c r="N16" i="4" s="1"/>
  <c r="M13" i="4"/>
  <c r="N13" i="4" s="1"/>
  <c r="M11" i="4"/>
  <c r="N11" i="4" s="1"/>
  <c r="M9" i="4"/>
  <c r="N9" i="4" s="1"/>
  <c r="M7" i="4"/>
  <c r="N7" i="4" s="1"/>
  <c r="M6" i="4"/>
  <c r="N6" i="4" s="1"/>
  <c r="C16" i="3"/>
  <c r="M55" i="4" l="1"/>
  <c r="N55" i="4" s="1"/>
  <c r="M50" i="4"/>
  <c r="M38" i="4"/>
  <c r="N38" i="4" s="1"/>
  <c r="M12" i="4"/>
  <c r="M54" i="4"/>
  <c r="N54" i="4" s="1"/>
  <c r="M14" i="4"/>
  <c r="N14" i="4" s="1"/>
  <c r="M43" i="4"/>
  <c r="N43" i="4" s="1"/>
  <c r="N52" i="4"/>
  <c r="N50" i="4"/>
  <c r="M19" i="4"/>
  <c r="N19" i="4" s="1"/>
  <c r="M47" i="4"/>
  <c r="N47" i="4" s="1"/>
  <c r="N12" i="4"/>
  <c r="M8" i="4"/>
  <c r="N8" i="4" s="1"/>
  <c r="M20" i="4"/>
  <c r="N20" i="4" s="1"/>
  <c r="M32" i="4"/>
  <c r="N32" i="4" s="1"/>
  <c r="M44" i="4"/>
  <c r="N44" i="4" s="1"/>
  <c r="M56" i="4"/>
  <c r="N56" i="4" s="1"/>
  <c r="M15" i="4"/>
  <c r="N15" i="4" s="1"/>
  <c r="M27" i="4"/>
  <c r="N27" i="4" s="1"/>
  <c r="M39" i="4"/>
  <c r="N39" i="4" s="1"/>
  <c r="M51" i="4"/>
  <c r="N51" i="4" s="1"/>
  <c r="M22" i="4"/>
  <c r="N22" i="4" s="1"/>
  <c r="M34" i="4"/>
  <c r="N34" i="4" s="1"/>
  <c r="M46" i="4"/>
  <c r="N46" i="4" s="1"/>
  <c r="N10" i="4"/>
  <c r="M17" i="4"/>
  <c r="N17" i="4" s="1"/>
  <c r="M29" i="4"/>
  <c r="N29" i="4" s="1"/>
  <c r="M41" i="4"/>
  <c r="N41" i="4" s="1"/>
  <c r="M53" i="4"/>
  <c r="N53" i="4" s="1"/>
  <c r="M24" i="4"/>
  <c r="N24" i="4" s="1"/>
  <c r="M36" i="4"/>
  <c r="N36" i="4" s="1"/>
  <c r="M48" i="4"/>
  <c r="N48" i="4" s="1"/>
  <c r="M5" i="4"/>
  <c r="N5" i="4" s="1"/>
</calcChain>
</file>

<file path=xl/sharedStrings.xml><?xml version="1.0" encoding="utf-8"?>
<sst xmlns="http://schemas.openxmlformats.org/spreadsheetml/2006/main" count="336" uniqueCount="214">
  <si>
    <t>KODE MK</t>
  </si>
  <si>
    <t>D1B2A33B</t>
  </si>
  <si>
    <t>NAMA MK</t>
  </si>
  <si>
    <t>STRUKTUR BANGUNAN BAJA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</si>
  <si>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</si>
  <si>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</si>
  <si>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</si>
  <si>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</si>
  <si>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</si>
  <si>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</si>
  <si>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</si>
  <si>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</si>
  <si>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</si>
  <si>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</si>
  <si>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</si>
  <si>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</si>
  <si>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</si>
  <si>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</si>
  <si>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</si>
  <si>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</si>
  <si>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</si>
  <si>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</si>
  <si>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</si>
  <si>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</si>
  <si>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</si>
  <si>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</si>
  <si>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</si>
  <si>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</si>
  <si>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</si>
  <si>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</si>
  <si>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</si>
  <si>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</si>
  <si>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</si>
  <si>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</si>
  <si>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</si>
  <si>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</si>
  <si>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</si>
  <si>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</si>
  <si>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</si>
  <si>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</si>
  <si>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</si>
  <si>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</si>
  <si>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</si>
  <si>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</si>
  <si>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</si>
  <si>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</si>
  <si>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</si>
  <si>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</si>
  <si>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</si>
  <si>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</si>
  <si>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</si>
  <si>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</si>
  <si>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</si>
  <si>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</si>
  <si>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</si>
  <si>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</si>
  <si>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</si>
  <si>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</si>
  <si>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</si>
  <si>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</si>
  <si>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</si>
  <si>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</si>
  <si>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</si>
  <si>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</si>
  <si>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</si>
  <si>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</si>
  <si>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</si>
  <si>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</si>
  <si>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</si>
  <si>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</si>
  <si>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</si>
  <si>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</si>
  <si>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</si>
  <si>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</si>
  <si>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</si>
  <si>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</si>
  <si>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</si>
  <si>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</si>
  <si>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</si>
  <si>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</si>
  <si>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2019D1B028</t>
  </si>
  <si>
    <t>ARYAN SAPUTRA</t>
  </si>
  <si>
    <t>2019D1B042</t>
  </si>
  <si>
    <t>HAMZUN JULIADI</t>
  </si>
  <si>
    <t>2019D1B085</t>
  </si>
  <si>
    <t>MUHAMMAD AMIRUL</t>
  </si>
  <si>
    <t>2019D1B189</t>
  </si>
  <si>
    <t>ABDUL AZIZ</t>
  </si>
  <si>
    <t>2019D1B190</t>
  </si>
  <si>
    <t>AZRIL ANWAR</t>
  </si>
  <si>
    <t>2019D1B193</t>
  </si>
  <si>
    <t>MUH. HASIM</t>
  </si>
  <si>
    <t>2020D1B003</t>
  </si>
  <si>
    <t>DEDEN ADIPUTRA</t>
  </si>
  <si>
    <t>2020D1B010</t>
  </si>
  <si>
    <t>M. LINGGARA PUTRA</t>
  </si>
  <si>
    <t>2020D1B014</t>
  </si>
  <si>
    <t>SINTIA AGUSTINA</t>
  </si>
  <si>
    <t>2020D1B020</t>
  </si>
  <si>
    <t>WIRAJE WIRAGUNA</t>
  </si>
  <si>
    <t>2020D1B027</t>
  </si>
  <si>
    <t>AGIL ANDI IRAWAN</t>
  </si>
  <si>
    <t>2020D1B029</t>
  </si>
  <si>
    <t>AHMAD TAUFIQ HIDAYAT</t>
  </si>
  <si>
    <t>2020D1B032</t>
  </si>
  <si>
    <t>ALFARIS</t>
  </si>
  <si>
    <t>2020D1B033</t>
  </si>
  <si>
    <t>ALPIAN CHANDRA RAMADHAN</t>
  </si>
  <si>
    <t>2020D1B037</t>
  </si>
  <si>
    <t>ARIEF SURYA UTOMO</t>
  </si>
  <si>
    <t>2020D1B039</t>
  </si>
  <si>
    <t>ARIF RAHMAN</t>
  </si>
  <si>
    <t>2020D1B041</t>
  </si>
  <si>
    <t>ARYA ADITYA ARIPANDA</t>
  </si>
  <si>
    <t>2020D1B044</t>
  </si>
  <si>
    <t>BAGASKARA YUDISTIRA</t>
  </si>
  <si>
    <t>2020D1B049</t>
  </si>
  <si>
    <t>CHAIRIL ANHAR</t>
  </si>
  <si>
    <t>2020D1B057</t>
  </si>
  <si>
    <t>FAUZAN AZMI</t>
  </si>
  <si>
    <t>2020D1B074</t>
  </si>
  <si>
    <t>ISRAWAN</t>
  </si>
  <si>
    <t>2020D1B076</t>
  </si>
  <si>
    <t>IZRA FANANI</t>
  </si>
  <si>
    <t>2020D1B081</t>
  </si>
  <si>
    <t>LAELA SEKA FITRI</t>
  </si>
  <si>
    <t>2020D1B087</t>
  </si>
  <si>
    <t>M. FADEL RAMADHAN</t>
  </si>
  <si>
    <t>2020D1B095</t>
  </si>
  <si>
    <t>MUHAMAD ZAENUL TANTANI</t>
  </si>
  <si>
    <t>2020D1B103</t>
  </si>
  <si>
    <t>MUHAMMAD HIDAYATULLAH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</si>
  <si>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</si>
  <si>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</si>
  <si>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</si>
  <si>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</si>
  <si>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</si>
  <si>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</si>
  <si>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</si>
  <si>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</si>
  <si>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</si>
  <si>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</si>
  <si>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</si>
  <si>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</si>
  <si>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</si>
  <si>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</si>
  <si>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</si>
  <si>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</si>
  <si>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</si>
  <si>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</si>
  <si>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</si>
  <si>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</si>
  <si>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</si>
  <si>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</si>
  <si>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</si>
  <si>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</si>
  <si>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</si>
  <si>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</si>
  <si>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</si>
  <si>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</si>
  <si>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</si>
  <si>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</si>
  <si>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</si>
  <si>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</si>
  <si>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</si>
  <si>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</si>
  <si>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</si>
  <si>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</si>
  <si>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</si>
  <si>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</si>
  <si>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</si>
  <si>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</si>
  <si>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</si>
  <si>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</si>
  <si>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</si>
  <si>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</si>
  <si>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</si>
  <si>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</si>
  <si>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</si>
  <si>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</si>
  <si>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</si>
  <si>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</si>
  <si>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Pendahuluan</t>
  </si>
  <si>
    <t>Sifat mekanis baja</t>
  </si>
  <si>
    <t>Keruntuhan leleh dan getas</t>
  </si>
  <si>
    <t>Ujian Tengah Semester</t>
  </si>
  <si>
    <t>Ujian Akhir Semester</t>
  </si>
  <si>
    <t>Kekakuan batang</t>
  </si>
  <si>
    <t>Hubungan tegangan dan regangan</t>
  </si>
  <si>
    <t>Pytagoras dan triginometri</t>
  </si>
  <si>
    <t>Gaya batang</t>
  </si>
  <si>
    <t>Kemampuan batang</t>
  </si>
  <si>
    <t>Sambungan baut</t>
  </si>
  <si>
    <t>Sambungan las</t>
  </si>
  <si>
    <t>Sambungan kombinasi</t>
  </si>
  <si>
    <t>Latihan soal</t>
  </si>
  <si>
    <t>Pembebanan</t>
  </si>
  <si>
    <t>Gambar kerja sambungan</t>
  </si>
  <si>
    <t>Pleminary</t>
  </si>
  <si>
    <t>mechanical properties of steel</t>
  </si>
  <si>
    <t>Yielding and brittle failure</t>
  </si>
  <si>
    <t>Stress and strain</t>
  </si>
  <si>
    <t>Pythagoras and triginometry</t>
  </si>
  <si>
    <t>Elemen force</t>
  </si>
  <si>
    <t>Elemen Stiffness</t>
  </si>
  <si>
    <t>Middle Term Exam</t>
  </si>
  <si>
    <t>Elemen capacity</t>
  </si>
  <si>
    <t>Loads</t>
  </si>
  <si>
    <t>Bolt joint</t>
  </si>
  <si>
    <t>Weld joint</t>
  </si>
  <si>
    <t>Combination joint</t>
  </si>
  <si>
    <t>Exercises</t>
  </si>
  <si>
    <t>Detail Engineering of joint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</si>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</sst>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C16" t="str">
            <v>ABDUL GANI</v>
          </cell>
          <cell r="E16">
            <v>78</v>
          </cell>
          <cell r="I16">
            <v>5</v>
          </cell>
        </row>
        <row r="17">
          <cell r="C17" t="str">
            <v>ARYAN SAPUTRA</v>
          </cell>
          <cell r="E17">
            <v>8</v>
          </cell>
        </row>
        <row r="18">
          <cell r="C18" t="str">
            <v>M. LINGGARA PUTRA</v>
          </cell>
          <cell r="E18">
            <v>60.6</v>
          </cell>
          <cell r="H18">
            <v>3</v>
          </cell>
        </row>
        <row r="19">
          <cell r="C19" t="str">
            <v>AGIL ANDI IRAWAN</v>
          </cell>
          <cell r="E19">
            <v>59.6</v>
          </cell>
          <cell r="F19">
            <v>10</v>
          </cell>
          <cell r="H19">
            <v>110</v>
          </cell>
          <cell r="I19">
            <v>12</v>
          </cell>
        </row>
        <row r="20">
          <cell r="C20" t="str">
            <v>AHMAD TAUFIQ HIDAYAT</v>
          </cell>
          <cell r="D20">
            <v>34</v>
          </cell>
          <cell r="E20">
            <v>68</v>
          </cell>
          <cell r="F20">
            <v>70</v>
          </cell>
          <cell r="H20">
            <v>25</v>
          </cell>
          <cell r="I20">
            <v>28</v>
          </cell>
        </row>
        <row r="21">
          <cell r="C21" t="str">
            <v>ALFARIS</v>
          </cell>
          <cell r="E21">
            <v>61.4</v>
          </cell>
          <cell r="I21">
            <v>10</v>
          </cell>
        </row>
        <row r="22">
          <cell r="C22" t="str">
            <v>ALPIAN CHANDRA RAMADHAN</v>
          </cell>
          <cell r="E22">
            <v>56.4</v>
          </cell>
        </row>
        <row r="23">
          <cell r="C23" t="str">
            <v>ARI WIJAYA</v>
          </cell>
          <cell r="D23">
            <v>2</v>
          </cell>
          <cell r="E23">
            <v>93</v>
          </cell>
          <cell r="F23">
            <v>26</v>
          </cell>
          <cell r="H23">
            <v>33</v>
          </cell>
          <cell r="I23">
            <v>25</v>
          </cell>
        </row>
        <row r="24">
          <cell r="C24" t="str">
            <v>DINDA AYU LESTARI</v>
          </cell>
          <cell r="D24">
            <v>1</v>
          </cell>
          <cell r="E24">
            <v>90</v>
          </cell>
          <cell r="F24">
            <v>40</v>
          </cell>
          <cell r="H24">
            <v>16</v>
          </cell>
          <cell r="I24">
            <v>18</v>
          </cell>
        </row>
        <row r="25">
          <cell r="C25" t="str">
            <v>GITA MANDALAKSANA</v>
          </cell>
          <cell r="E25">
            <v>97</v>
          </cell>
          <cell r="F25">
            <v>0</v>
          </cell>
          <cell r="H25">
            <v>34</v>
          </cell>
          <cell r="I25">
            <v>20</v>
          </cell>
        </row>
        <row r="26">
          <cell r="C26" t="str">
            <v>HIPZUL MURSALIM</v>
          </cell>
          <cell r="D26">
            <v>1.5</v>
          </cell>
          <cell r="E26">
            <v>88</v>
          </cell>
          <cell r="F26">
            <v>58</v>
          </cell>
          <cell r="H26">
            <v>39</v>
          </cell>
          <cell r="I26">
            <v>50</v>
          </cell>
        </row>
        <row r="27">
          <cell r="C27" t="str">
            <v>KHALIF AL RAHMAN</v>
          </cell>
          <cell r="D27">
            <v>1.5</v>
          </cell>
          <cell r="E27">
            <v>106</v>
          </cell>
          <cell r="F27">
            <v>90</v>
          </cell>
          <cell r="H27">
            <v>17</v>
          </cell>
          <cell r="I27">
            <v>25</v>
          </cell>
        </row>
        <row r="28">
          <cell r="C28" t="str">
            <v>KHUSNUL QUR'ANI</v>
          </cell>
          <cell r="D28">
            <v>1</v>
          </cell>
          <cell r="E28">
            <v>95</v>
          </cell>
          <cell r="F28">
            <v>62</v>
          </cell>
          <cell r="H28">
            <v>29</v>
          </cell>
          <cell r="I28">
            <v>25</v>
          </cell>
        </row>
        <row r="29">
          <cell r="C29" t="str">
            <v>MUHAMMAD RIZKAN SOFIANSYAH</v>
          </cell>
          <cell r="D29">
            <v>31</v>
          </cell>
          <cell r="E29">
            <v>96</v>
          </cell>
          <cell r="F29">
            <v>21</v>
          </cell>
          <cell r="H29">
            <v>27</v>
          </cell>
          <cell r="I29">
            <v>40</v>
          </cell>
        </row>
        <row r="30">
          <cell r="C30" t="str">
            <v>NANA VANIA</v>
          </cell>
          <cell r="D30">
            <v>3.5</v>
          </cell>
          <cell r="E30">
            <v>98</v>
          </cell>
          <cell r="F30">
            <v>56</v>
          </cell>
          <cell r="H30">
            <v>35</v>
          </cell>
          <cell r="I30">
            <v>15</v>
          </cell>
        </row>
        <row r="31">
          <cell r="C31" t="str">
            <v>PUJA ZIADI SULTHAN</v>
          </cell>
          <cell r="D31">
            <v>19</v>
          </cell>
          <cell r="E31">
            <v>106</v>
          </cell>
          <cell r="H31">
            <v>60</v>
          </cell>
          <cell r="I31">
            <v>115</v>
          </cell>
        </row>
        <row r="32">
          <cell r="C32" t="str">
            <v>RAMADZAN MULIADI KHOBIR</v>
          </cell>
          <cell r="D32">
            <v>8.5</v>
          </cell>
          <cell r="E32">
            <v>106</v>
          </cell>
          <cell r="F32">
            <v>40</v>
          </cell>
          <cell r="H32">
            <v>50</v>
          </cell>
          <cell r="I32">
            <v>65</v>
          </cell>
        </row>
        <row r="33">
          <cell r="C33" t="str">
            <v>RITIYA ARIYANI</v>
          </cell>
          <cell r="D33">
            <v>2.5</v>
          </cell>
          <cell r="E33">
            <v>97</v>
          </cell>
          <cell r="F33">
            <v>12</v>
          </cell>
          <cell r="H33">
            <v>29</v>
          </cell>
          <cell r="I33">
            <v>30</v>
          </cell>
        </row>
        <row r="34">
          <cell r="C34" t="str">
            <v>SUDHAN AROBY</v>
          </cell>
          <cell r="D34">
            <v>17.5</v>
          </cell>
          <cell r="E34">
            <v>100</v>
          </cell>
          <cell r="F34">
            <v>75</v>
          </cell>
          <cell r="H34">
            <v>62</v>
          </cell>
          <cell r="I34">
            <v>90</v>
          </cell>
        </row>
        <row r="35">
          <cell r="C35" t="str">
            <v>TIARA EFFANI</v>
          </cell>
          <cell r="D35">
            <v>10.5</v>
          </cell>
          <cell r="E35">
            <v>106</v>
          </cell>
          <cell r="F35">
            <v>60</v>
          </cell>
          <cell r="H35">
            <v>35</v>
          </cell>
          <cell r="I35">
            <v>50</v>
          </cell>
        </row>
        <row r="36">
          <cell r="C36" t="str">
            <v>DEA ANANDA PUTRI</v>
          </cell>
          <cell r="D36">
            <v>0.5</v>
          </cell>
          <cell r="E36">
            <v>96</v>
          </cell>
          <cell r="F36">
            <v>52</v>
          </cell>
          <cell r="H36">
            <v>30</v>
          </cell>
          <cell r="I36">
            <v>35</v>
          </cell>
        </row>
        <row r="37">
          <cell r="C37" t="str">
            <v>DIMAS ADIN FAJAR NUGROHO</v>
          </cell>
          <cell r="D37">
            <v>2.5</v>
          </cell>
          <cell r="E37">
            <v>96</v>
          </cell>
          <cell r="F37">
            <v>62</v>
          </cell>
          <cell r="H37">
            <v>20</v>
          </cell>
          <cell r="I37">
            <v>40</v>
          </cell>
        </row>
        <row r="38">
          <cell r="C38" t="str">
            <v>FINA AFRILIA CAHYANING</v>
          </cell>
          <cell r="D38">
            <v>1</v>
          </cell>
          <cell r="E38">
            <v>98</v>
          </cell>
          <cell r="F38">
            <v>8</v>
          </cell>
          <cell r="H38">
            <v>43</v>
          </cell>
          <cell r="I38">
            <v>55</v>
          </cell>
        </row>
        <row r="39">
          <cell r="C39" t="str">
            <v>IFAN ADI SAPUTRA</v>
          </cell>
          <cell r="D39">
            <v>1.5</v>
          </cell>
          <cell r="E39">
            <v>88</v>
          </cell>
          <cell r="F39">
            <v>32</v>
          </cell>
          <cell r="H39">
            <v>14</v>
          </cell>
          <cell r="I39">
            <v>30</v>
          </cell>
        </row>
        <row r="40">
          <cell r="C40" t="str">
            <v>M. SIGIT MAULANA</v>
          </cell>
          <cell r="D40">
            <v>3</v>
          </cell>
          <cell r="E40">
            <v>96</v>
          </cell>
          <cell r="F40">
            <v>61</v>
          </cell>
          <cell r="H40">
            <v>39</v>
          </cell>
          <cell r="I40">
            <v>90</v>
          </cell>
        </row>
        <row r="41">
          <cell r="C41" t="str">
            <v>DELA DWI SANTIKA</v>
          </cell>
          <cell r="D41">
            <v>3.5</v>
          </cell>
          <cell r="E41">
            <v>106</v>
          </cell>
          <cell r="F41">
            <v>53</v>
          </cell>
          <cell r="H41">
            <v>33</v>
          </cell>
          <cell r="I41">
            <v>115</v>
          </cell>
        </row>
        <row r="42">
          <cell r="C42" t="str">
            <v>JULFAHMI</v>
          </cell>
          <cell r="D42">
            <v>2</v>
          </cell>
          <cell r="E42">
            <v>91</v>
          </cell>
          <cell r="F42">
            <v>5</v>
          </cell>
          <cell r="H42">
            <v>17</v>
          </cell>
          <cell r="I42">
            <v>35</v>
          </cell>
        </row>
        <row r="43">
          <cell r="C43" t="str">
            <v>SOFYAN DAYUDINATA</v>
          </cell>
          <cell r="D43">
            <v>7.5</v>
          </cell>
          <cell r="E43">
            <v>98</v>
          </cell>
          <cell r="F43">
            <v>60</v>
          </cell>
          <cell r="H43">
            <v>10</v>
          </cell>
          <cell r="I43">
            <v>55</v>
          </cell>
        </row>
        <row r="44">
          <cell r="C44" t="str">
            <v>RIO HANDIKA</v>
          </cell>
          <cell r="D44">
            <v>3.5</v>
          </cell>
          <cell r="E44">
            <v>98</v>
          </cell>
          <cell r="F44">
            <v>62</v>
          </cell>
          <cell r="H44">
            <v>8</v>
          </cell>
          <cell r="I44">
            <v>35</v>
          </cell>
        </row>
        <row r="45">
          <cell r="C45" t="str">
            <v>DINDA SEPTIANI</v>
          </cell>
          <cell r="E45">
            <v>98</v>
          </cell>
          <cell r="F45">
            <v>30</v>
          </cell>
          <cell r="H45">
            <v>35</v>
          </cell>
          <cell r="I45">
            <v>13</v>
          </cell>
        </row>
        <row r="46">
          <cell r="C46" t="str">
            <v>AHMAD ALI AZANI</v>
          </cell>
          <cell r="D46">
            <v>11</v>
          </cell>
          <cell r="E46">
            <v>66</v>
          </cell>
          <cell r="F46">
            <v>20</v>
          </cell>
          <cell r="H46">
            <v>20</v>
          </cell>
          <cell r="I46">
            <v>40</v>
          </cell>
        </row>
        <row r="47">
          <cell r="C47" t="str">
            <v>MUHAMMAD FIKRI</v>
          </cell>
          <cell r="D47">
            <v>1</v>
          </cell>
          <cell r="E47">
            <v>58</v>
          </cell>
          <cell r="F47">
            <v>60</v>
          </cell>
          <cell r="H47">
            <v>28</v>
          </cell>
          <cell r="I47">
            <v>100</v>
          </cell>
        </row>
        <row r="48">
          <cell r="C48" t="str">
            <v>SAFARI APRIANSYAH</v>
          </cell>
          <cell r="E48">
            <v>58</v>
          </cell>
          <cell r="H48">
            <v>18</v>
          </cell>
          <cell r="I48">
            <v>20</v>
          </cell>
        </row>
        <row r="49">
          <cell r="C49" t="str">
            <v>ERNADI ZAMZAMI</v>
          </cell>
          <cell r="E49">
            <v>62</v>
          </cell>
          <cell r="F49">
            <v>27</v>
          </cell>
          <cell r="H49">
            <v>15</v>
          </cell>
          <cell r="I49">
            <v>73</v>
          </cell>
        </row>
        <row r="50">
          <cell r="C50" t="str">
            <v>CAHYANI RAHMAH ALAVIAH</v>
          </cell>
          <cell r="E50">
            <v>75</v>
          </cell>
          <cell r="H50">
            <v>8</v>
          </cell>
          <cell r="I50">
            <v>20</v>
          </cell>
        </row>
        <row r="51">
          <cell r="C51" t="str">
            <v>ADI SAPUTRA</v>
          </cell>
          <cell r="D51">
            <v>1.5</v>
          </cell>
          <cell r="E51">
            <v>58</v>
          </cell>
          <cell r="H51">
            <v>10</v>
          </cell>
          <cell r="I51">
            <v>8</v>
          </cell>
        </row>
        <row r="52">
          <cell r="C52" t="str">
            <v>ADE FERDIAN</v>
          </cell>
          <cell r="E52">
            <v>57</v>
          </cell>
        </row>
        <row r="53">
          <cell r="C53" t="str">
            <v>TAUFIK KURAHMAN</v>
          </cell>
          <cell r="E53">
            <v>58</v>
          </cell>
          <cell r="I53">
            <v>20</v>
          </cell>
        </row>
        <row r="54">
          <cell r="C54" t="str">
            <v>DEDEN ADIPUTRA</v>
          </cell>
          <cell r="E54">
            <v>58</v>
          </cell>
          <cell r="F54">
            <v>0</v>
          </cell>
          <cell r="H54">
            <v>0</v>
          </cell>
          <cell r="I54">
            <v>10</v>
          </cell>
        </row>
        <row r="55">
          <cell r="C55" t="str">
            <v>SINTIA AGUSTINA</v>
          </cell>
          <cell r="E55">
            <v>61.34</v>
          </cell>
          <cell r="H55">
            <v>30</v>
          </cell>
          <cell r="I55">
            <v>80</v>
          </cell>
        </row>
        <row r="56">
          <cell r="C56" t="str">
            <v>WIRAJE WIRAGUNA</v>
          </cell>
          <cell r="E56">
            <v>73.3</v>
          </cell>
          <cell r="H56">
            <v>5</v>
          </cell>
          <cell r="I56">
            <v>15</v>
          </cell>
        </row>
        <row r="57">
          <cell r="C57" t="str">
            <v>AMANDA PUTRI</v>
          </cell>
          <cell r="D57">
            <v>1.5</v>
          </cell>
          <cell r="E57">
            <v>58</v>
          </cell>
          <cell r="F57">
            <v>18</v>
          </cell>
          <cell r="H57">
            <v>50</v>
          </cell>
          <cell r="I57">
            <v>68</v>
          </cell>
        </row>
        <row r="58">
          <cell r="C58" t="str">
            <v>MA'ARIF RAHMAN</v>
          </cell>
          <cell r="E58">
            <v>58</v>
          </cell>
          <cell r="H58">
            <v>0</v>
          </cell>
          <cell r="I58">
            <v>5</v>
          </cell>
        </row>
        <row r="59">
          <cell r="C59" t="str">
            <v>MUHAMAD AMINUDDIN</v>
          </cell>
          <cell r="E59">
            <v>58</v>
          </cell>
          <cell r="H59">
            <v>10</v>
          </cell>
        </row>
        <row r="60">
          <cell r="C60" t="str">
            <v>RIEN DZAR AL GIFAHRI</v>
          </cell>
          <cell r="E60">
            <v>58</v>
          </cell>
          <cell r="H60">
            <v>10</v>
          </cell>
          <cell r="I60">
            <v>20</v>
          </cell>
        </row>
        <row r="61">
          <cell r="C61" t="str">
            <v>ASRUL MUSLIMIN</v>
          </cell>
          <cell r="D61">
            <v>1.5</v>
          </cell>
          <cell r="E61">
            <v>58</v>
          </cell>
          <cell r="H61">
            <v>20</v>
          </cell>
          <cell r="I61">
            <v>125</v>
          </cell>
        </row>
        <row r="62">
          <cell r="C62" t="str">
            <v>ABDURRAHMAN</v>
          </cell>
          <cell r="E62">
            <v>8</v>
          </cell>
        </row>
        <row r="63">
          <cell r="C63" t="str">
            <v>GUNAWAN</v>
          </cell>
          <cell r="D63">
            <v>13</v>
          </cell>
          <cell r="E63">
            <v>58</v>
          </cell>
          <cell r="H63">
            <v>75</v>
          </cell>
          <cell r="I63">
            <v>50</v>
          </cell>
        </row>
        <row r="64">
          <cell r="C64" t="str">
            <v>AYU AMELIA PUTRI</v>
          </cell>
          <cell r="D64">
            <v>4.5</v>
          </cell>
          <cell r="E64">
            <v>68</v>
          </cell>
          <cell r="F64">
            <v>8</v>
          </cell>
          <cell r="H64">
            <v>50</v>
          </cell>
          <cell r="I64">
            <v>55</v>
          </cell>
        </row>
        <row r="65">
          <cell r="C65" t="str">
            <v>ADELIA RIDHA SAMBESA</v>
          </cell>
          <cell r="D65">
            <v>30</v>
          </cell>
          <cell r="E65">
            <v>67</v>
          </cell>
          <cell r="F65">
            <v>27</v>
          </cell>
          <cell r="H65">
            <v>40</v>
          </cell>
          <cell r="I65">
            <v>50</v>
          </cell>
        </row>
        <row r="66">
          <cell r="C66" t="str">
            <v>DANDY FERDIANSYAH</v>
          </cell>
          <cell r="D66">
            <v>0.5</v>
          </cell>
          <cell r="E66">
            <v>62</v>
          </cell>
          <cell r="F66">
            <v>8</v>
          </cell>
          <cell r="H66">
            <v>10</v>
          </cell>
          <cell r="I66">
            <v>95</v>
          </cell>
        </row>
        <row r="67">
          <cell r="C67" t="str">
            <v>SELFIRA DWI APRILIA</v>
          </cell>
          <cell r="D67">
            <v>9</v>
          </cell>
          <cell r="E67">
            <v>68</v>
          </cell>
          <cell r="H67">
            <v>50</v>
          </cell>
          <cell r="I67">
            <v>60</v>
          </cell>
        </row>
        <row r="68">
          <cell r="C68" t="str">
            <v>NURA SAFITRI</v>
          </cell>
          <cell r="D68">
            <v>7</v>
          </cell>
          <cell r="E68">
            <v>68</v>
          </cell>
          <cell r="F68">
            <v>85</v>
          </cell>
          <cell r="H68">
            <v>55</v>
          </cell>
          <cell r="I68">
            <v>51</v>
          </cell>
        </row>
        <row r="69">
          <cell r="C69" t="str">
            <v>FAHMI ALFARIZI</v>
          </cell>
          <cell r="E69">
            <v>65</v>
          </cell>
          <cell r="F69">
            <v>0</v>
          </cell>
          <cell r="H69">
            <v>40</v>
          </cell>
          <cell r="I69">
            <v>70</v>
          </cell>
        </row>
        <row r="70">
          <cell r="C70" t="str">
            <v>ANDHINI AYU WIRASTRI</v>
          </cell>
          <cell r="D70">
            <v>3</v>
          </cell>
          <cell r="E70">
            <v>65</v>
          </cell>
          <cell r="F70">
            <v>25</v>
          </cell>
          <cell r="H70">
            <v>0</v>
          </cell>
          <cell r="I70">
            <v>110</v>
          </cell>
        </row>
        <row r="71">
          <cell r="C71" t="str">
            <v>ADELIA ANDAYANI</v>
          </cell>
          <cell r="E71">
            <v>65</v>
          </cell>
          <cell r="F71">
            <v>40</v>
          </cell>
          <cell r="H71">
            <v>5</v>
          </cell>
          <cell r="I71">
            <v>125</v>
          </cell>
        </row>
        <row r="72">
          <cell r="C72" t="str">
            <v>ARTA ADITIA WARDANA</v>
          </cell>
          <cell r="D72">
            <v>2</v>
          </cell>
          <cell r="E72">
            <v>62</v>
          </cell>
          <cell r="F72">
            <v>12</v>
          </cell>
          <cell r="H72">
            <v>40</v>
          </cell>
          <cell r="I72">
            <v>65</v>
          </cell>
        </row>
        <row r="73">
          <cell r="C73" t="str">
            <v>AZAN NULWATAN</v>
          </cell>
          <cell r="D73">
            <v>2</v>
          </cell>
          <cell r="E73">
            <v>65</v>
          </cell>
          <cell r="F73">
            <v>33</v>
          </cell>
          <cell r="H73">
            <v>15</v>
          </cell>
          <cell r="I73">
            <v>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182</v>
      </c>
      <c r="C10" s="11" t="s">
        <v>198</v>
      </c>
      <c r="D10">
        <v>1234582791</v>
      </c>
    </row>
    <row r="11" spans="1:4" x14ac:dyDescent="0.25">
      <c r="A11">
        <v>2</v>
      </c>
      <c r="B11" s="11" t="s">
        <v>183</v>
      </c>
      <c r="C11" s="3" t="s">
        <v>199</v>
      </c>
      <c r="D11">
        <v>1234582791</v>
      </c>
    </row>
    <row r="12" spans="1:4" x14ac:dyDescent="0.25">
      <c r="A12">
        <v>3</v>
      </c>
      <c r="B12" s="11" t="s">
        <v>184</v>
      </c>
      <c r="C12" s="3" t="s">
        <v>200</v>
      </c>
      <c r="D12">
        <v>1234582791</v>
      </c>
    </row>
    <row r="13" spans="1:4" x14ac:dyDescent="0.25">
      <c r="A13">
        <v>4</v>
      </c>
      <c r="B13" s="11" t="s">
        <v>188</v>
      </c>
      <c r="C13" s="11" t="s">
        <v>201</v>
      </c>
      <c r="D13">
        <v>1234582791</v>
      </c>
    </row>
    <row r="14" spans="1:4" x14ac:dyDescent="0.25">
      <c r="A14">
        <v>5</v>
      </c>
      <c r="B14" s="11" t="s">
        <v>189</v>
      </c>
      <c r="C14" s="3" t="s">
        <v>202</v>
      </c>
      <c r="D14">
        <v>1234582791</v>
      </c>
    </row>
    <row r="15" spans="1:4" x14ac:dyDescent="0.25">
      <c r="A15">
        <v>6</v>
      </c>
      <c r="B15" s="11" t="s">
        <v>190</v>
      </c>
      <c r="C15" s="11" t="s">
        <v>203</v>
      </c>
      <c r="D15">
        <v>1234582791</v>
      </c>
    </row>
    <row r="16" spans="1:4" x14ac:dyDescent="0.25">
      <c r="A16">
        <v>7</v>
      </c>
      <c r="B16" s="11" t="s">
        <v>187</v>
      </c>
      <c r="C16" s="11" t="s">
        <v>204</v>
      </c>
      <c r="D16">
        <v>1234582791</v>
      </c>
    </row>
    <row r="17" spans="1:4" x14ac:dyDescent="0.25">
      <c r="A17">
        <v>8</v>
      </c>
      <c r="B17" s="11" t="s">
        <v>185</v>
      </c>
      <c r="C17" s="11" t="s">
        <v>205</v>
      </c>
      <c r="D17">
        <v>1234582791</v>
      </c>
    </row>
    <row r="18" spans="1:4" x14ac:dyDescent="0.25">
      <c r="A18">
        <v>9</v>
      </c>
      <c r="B18" s="11" t="s">
        <v>191</v>
      </c>
      <c r="C18" s="11" t="s">
        <v>206</v>
      </c>
      <c r="D18">
        <v>1234582791</v>
      </c>
    </row>
    <row r="19" spans="1:4" x14ac:dyDescent="0.25">
      <c r="A19">
        <v>10</v>
      </c>
      <c r="B19" s="11" t="s">
        <v>196</v>
      </c>
      <c r="C19" s="11" t="s">
        <v>207</v>
      </c>
      <c r="D19">
        <v>1234582791</v>
      </c>
    </row>
    <row r="20" spans="1:4" x14ac:dyDescent="0.25">
      <c r="A20">
        <v>11</v>
      </c>
      <c r="B20" s="11" t="s">
        <v>192</v>
      </c>
      <c r="C20" s="11" t="s">
        <v>208</v>
      </c>
      <c r="D20">
        <v>1234582791</v>
      </c>
    </row>
    <row r="21" spans="1:4" x14ac:dyDescent="0.25">
      <c r="A21">
        <v>12</v>
      </c>
      <c r="B21" s="11" t="s">
        <v>193</v>
      </c>
      <c r="C21" s="11" t="s">
        <v>209</v>
      </c>
      <c r="D21">
        <v>1234582791</v>
      </c>
    </row>
    <row r="22" spans="1:4" x14ac:dyDescent="0.25">
      <c r="A22">
        <v>13</v>
      </c>
      <c r="B22" s="11" t="s">
        <v>194</v>
      </c>
      <c r="C22" s="11" t="s">
        <v>210</v>
      </c>
      <c r="D22">
        <v>1234582791</v>
      </c>
    </row>
    <row r="23" spans="1:4" x14ac:dyDescent="0.25">
      <c r="A23">
        <v>14</v>
      </c>
      <c r="B23" s="11" t="s">
        <v>195</v>
      </c>
      <c r="C23" s="11" t="s">
        <v>211</v>
      </c>
      <c r="D23">
        <v>1234582791</v>
      </c>
    </row>
    <row r="24" spans="1:4" x14ac:dyDescent="0.25">
      <c r="A24">
        <v>15</v>
      </c>
      <c r="B24" s="11" t="s">
        <v>197</v>
      </c>
      <c r="C24" s="11" t="s">
        <v>212</v>
      </c>
      <c r="D24">
        <v>1234582791</v>
      </c>
    </row>
    <row r="25" spans="1:4" x14ac:dyDescent="0.25">
      <c r="A25">
        <v>16</v>
      </c>
      <c r="B25" s="11" t="s">
        <v>186</v>
      </c>
      <c r="C25" s="11" t="s">
        <v>213</v>
      </c>
      <c r="D25">
        <v>1234582791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1234582791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1234582791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tabSelected="1" workbookViewId="0">
      <selection activeCell="M15" sqref="M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152790</v>
      </c>
      <c r="E5" t="s">
        <v>1</v>
      </c>
      <c r="F5" t="s">
        <v>3</v>
      </c>
      <c r="G5" s="3">
        <f>VLOOKUP(C5,'[1]STRBAJA A'!$C$16:$I$73,2,FALSE)</f>
        <v>0</v>
      </c>
      <c r="H5" s="3"/>
      <c r="I5" s="3">
        <f>VLOOKUP(C5,'[1]STRBAJA A'!$C$16:$I$73,4,FALSE)</f>
        <v>0</v>
      </c>
      <c r="J5" s="3">
        <f>VLOOKUP(C5,'[1]STRBAJA A'!$C$16:$I$73,3,FALSE)</f>
        <v>78</v>
      </c>
      <c r="K5" s="3">
        <f>VLOOKUP(C5,'[1]STRBAJA A'!$C$16:$I$73,6,FALSE)</f>
        <v>0</v>
      </c>
      <c r="L5" s="3">
        <f>VLOOKUP(C5,'[1]STRBAJA A'!$C$16:$I$73,7,FALSE)</f>
        <v>5</v>
      </c>
      <c r="M5">
        <f>G5*Komponen!C10 + H5*Komponen!C11 + I5*Komponen!C12 + J5*Komponen!C13 + K5*Komponen!C14 + L5*Komponen!C15</f>
        <v>25.15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157148</v>
      </c>
      <c r="E6" t="s">
        <v>1</v>
      </c>
      <c r="F6" t="s">
        <v>3</v>
      </c>
      <c r="G6" s="3">
        <f>VLOOKUP(C6,'[1]STRBAJA A'!$C$16:$I$73,2,FALSE)</f>
        <v>0</v>
      </c>
      <c r="H6" s="3"/>
      <c r="I6" s="3">
        <f>VLOOKUP(C6,'[1]STRBAJA A'!$C$16:$I$73,4,FALSE)</f>
        <v>0</v>
      </c>
      <c r="J6" s="3">
        <f>VLOOKUP(C6,'[1]STRBAJA A'!$C$16:$I$73,3,FALSE)</f>
        <v>8</v>
      </c>
      <c r="K6" s="3">
        <f>VLOOKUP(C6,'[1]STRBAJA A'!$C$16:$I$73,6,FALSE)</f>
        <v>0</v>
      </c>
      <c r="L6" s="3">
        <f>VLOOKUP(C6,'[1]STRBAJA A'!$C$16:$I$73,7,FALSE)</f>
        <v>0</v>
      </c>
      <c r="M6">
        <f>G6*Komponen!C10 + H6*Komponen!C11 + I6*Komponen!C12 + J6*Komponen!C13 + K6*Komponen!C14 + L6*Komponen!C15</f>
        <v>2.4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155195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1.75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157166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1.75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154044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1.75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155619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1.75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155196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1.75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156693</v>
      </c>
      <c r="E12" t="s">
        <v>1</v>
      </c>
      <c r="F12" t="s">
        <v>3</v>
      </c>
      <c r="G12" s="3">
        <f>VLOOKUP(C12,'[1]STRBAJA A'!$C$16:$I$73,2,FALSE)</f>
        <v>0</v>
      </c>
      <c r="H12" s="3"/>
      <c r="I12" s="3">
        <f>VLOOKUP(C12,'[1]STRBAJA A'!$C$16:$I$73,4,FALSE)</f>
        <v>0</v>
      </c>
      <c r="J12" s="3">
        <f>VLOOKUP(C12,'[1]STRBAJA A'!$C$16:$I$73,3,FALSE)</f>
        <v>58</v>
      </c>
      <c r="K12" s="3">
        <f>VLOOKUP(C12,'[1]STRBAJA A'!$C$16:$I$73,6,FALSE)</f>
        <v>0</v>
      </c>
      <c r="L12" s="3">
        <f>VLOOKUP(C12,'[1]STRBAJA A'!$C$16:$I$73,7,FALSE)</f>
        <v>10</v>
      </c>
      <c r="M12">
        <f>G12*Komponen!C10 + H12*Komponen!C11 + I12*Komponen!C12 + J12*Komponen!C13 + K12*Komponen!C14 + L12*Komponen!C15</f>
        <v>20.9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156609</v>
      </c>
      <c r="E13" t="s">
        <v>1</v>
      </c>
      <c r="F13" t="s">
        <v>3</v>
      </c>
      <c r="G13" s="3">
        <f>VLOOKUP(C13,'[1]STRBAJA A'!$C$16:$I$73,2,FALSE)</f>
        <v>0</v>
      </c>
      <c r="H13" s="3"/>
      <c r="I13" s="3">
        <f>VLOOKUP(C13,'[1]STRBAJA A'!$C$16:$I$73,4,FALSE)</f>
        <v>0</v>
      </c>
      <c r="J13" s="3">
        <f>VLOOKUP(C13,'[1]STRBAJA A'!$C$16:$I$73,3,FALSE)</f>
        <v>60.6</v>
      </c>
      <c r="K13" s="3">
        <f>VLOOKUP(C13,'[1]STRBAJA A'!$C$16:$I$73,6,FALSE)</f>
        <v>3</v>
      </c>
      <c r="L13" s="3">
        <f>VLOOKUP(C13,'[1]STRBAJA A'!$C$16:$I$73,7,FALSE)</f>
        <v>0</v>
      </c>
      <c r="M13">
        <f>G13*Komponen!C10 + H13*Komponen!C11 + I13*Komponen!C12 + J13*Komponen!C13 + K13*Komponen!C14 + L13*Komponen!C15</f>
        <v>18.93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154403</v>
      </c>
      <c r="E14" t="s">
        <v>1</v>
      </c>
      <c r="F14" t="s">
        <v>3</v>
      </c>
      <c r="G14" s="3">
        <f>VLOOKUP(C14,'[1]STRBAJA A'!$C$16:$I$73,2,FALSE)</f>
        <v>0</v>
      </c>
      <c r="H14" s="3"/>
      <c r="I14" s="3">
        <f>VLOOKUP(C14,'[1]STRBAJA A'!$C$16:$I$73,4,FALSE)</f>
        <v>0</v>
      </c>
      <c r="J14" s="3">
        <f>VLOOKUP(C14,'[1]STRBAJA A'!$C$16:$I$73,3,FALSE)</f>
        <v>61.34</v>
      </c>
      <c r="K14" s="3">
        <f>VLOOKUP(C14,'[1]STRBAJA A'!$C$16:$I$73,6,FALSE)</f>
        <v>30</v>
      </c>
      <c r="L14" s="3">
        <f>VLOOKUP(C14,'[1]STRBAJA A'!$C$16:$I$73,7,FALSE)</f>
        <v>80</v>
      </c>
      <c r="M14">
        <f>G14*Komponen!C10 + H14*Komponen!C11 + I14*Komponen!C12 + J14*Komponen!C13 + K14*Komponen!C14 + L14*Komponen!C15</f>
        <v>53.902000000000001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156660</v>
      </c>
      <c r="E15" t="s">
        <v>1</v>
      </c>
      <c r="F15" t="s">
        <v>3</v>
      </c>
      <c r="G15" s="3">
        <f>VLOOKUP(C15,'[1]STRBAJA A'!$C$16:$I$73,2,FALSE)</f>
        <v>0</v>
      </c>
      <c r="H15" s="3"/>
      <c r="I15" s="3">
        <f>VLOOKUP(C15,'[1]STRBAJA A'!$C$16:$I$73,4,FALSE)</f>
        <v>0</v>
      </c>
      <c r="J15" s="3">
        <f>VLOOKUP(C15,'[1]STRBAJA A'!$C$16:$I$73,3,FALSE)</f>
        <v>73.3</v>
      </c>
      <c r="K15" s="3">
        <f>VLOOKUP(C15,'[1]STRBAJA A'!$C$16:$I$73,6,FALSE)</f>
        <v>5</v>
      </c>
      <c r="L15" s="3">
        <f>VLOOKUP(C15,'[1]STRBAJA A'!$C$16:$I$73,7,FALSE)</f>
        <v>15</v>
      </c>
      <c r="M15">
        <f>G15*Komponen!C10 + H15*Komponen!C11 + I15*Komponen!C12 + J15*Komponen!C13 + K15*Komponen!C14 + L15*Komponen!C15</f>
        <v>28.49</v>
      </c>
      <c r="N15" t="str">
        <f t="shared" si="0"/>
        <v>D</v>
      </c>
    </row>
    <row r="16" spans="1:14" x14ac:dyDescent="0.25">
      <c r="A16">
        <v>12</v>
      </c>
      <c r="B16" t="s">
        <v>100</v>
      </c>
      <c r="C16" t="s">
        <v>101</v>
      </c>
      <c r="D16">
        <v>156672</v>
      </c>
      <c r="E16" t="s">
        <v>1</v>
      </c>
      <c r="F16" t="s">
        <v>3</v>
      </c>
      <c r="G16" s="3">
        <f>VLOOKUP(C16,'[1]STRBAJA A'!$C$16:$I$73,2,FALSE)</f>
        <v>0</v>
      </c>
      <c r="H16" s="3"/>
      <c r="I16" s="3">
        <f>VLOOKUP(C16,'[1]STRBAJA A'!$C$16:$I$73,4,FALSE)</f>
        <v>10</v>
      </c>
      <c r="J16" s="3">
        <f>VLOOKUP(C16,'[1]STRBAJA A'!$C$16:$I$73,3,FALSE)</f>
        <v>59.6</v>
      </c>
      <c r="K16" s="3">
        <f>VLOOKUP(C16,'[1]STRBAJA A'!$C$16:$I$73,6,FALSE)</f>
        <v>110</v>
      </c>
      <c r="L16" s="3">
        <f>VLOOKUP(C16,'[1]STRBAJA A'!$C$16:$I$73,7,FALSE)</f>
        <v>12</v>
      </c>
      <c r="M16">
        <f>G16*Komponen!C10 + H16*Komponen!C11 + I16*Komponen!C12 + J16*Komponen!C13 + K16*Komponen!C14 + L16*Komponen!C15</f>
        <v>50.58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156292</v>
      </c>
      <c r="E17" t="s">
        <v>1</v>
      </c>
      <c r="F17" t="s">
        <v>3</v>
      </c>
      <c r="G17" s="3">
        <f>VLOOKUP(C17,'[1]STRBAJA A'!$C$16:$I$73,2,FALSE)</f>
        <v>34</v>
      </c>
      <c r="H17" s="3"/>
      <c r="I17" s="3">
        <f>VLOOKUP(C17,'[1]STRBAJA A'!$C$16:$I$73,4,FALSE)</f>
        <v>70</v>
      </c>
      <c r="J17" s="3">
        <f>VLOOKUP(C17,'[1]STRBAJA A'!$C$16:$I$73,3,FALSE)</f>
        <v>68</v>
      </c>
      <c r="K17" s="3">
        <f>VLOOKUP(C17,'[1]STRBAJA A'!$C$16:$I$73,6,FALSE)</f>
        <v>25</v>
      </c>
      <c r="L17" s="3">
        <f>VLOOKUP(C17,'[1]STRBAJA A'!$C$16:$I$73,7,FALSE)</f>
        <v>28</v>
      </c>
      <c r="M17">
        <f>G17*Komponen!C10 + H17*Komponen!C11 + I17*Komponen!C12 + J17*Komponen!C13 + K17*Komponen!C14 + L17*Komponen!C15</f>
        <v>77.45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154562</v>
      </c>
      <c r="E18" t="s">
        <v>1</v>
      </c>
      <c r="F18" t="s">
        <v>3</v>
      </c>
      <c r="G18" s="3">
        <f>VLOOKUP(C18,'[1]STRBAJA A'!$C$16:$I$73,2,FALSE)</f>
        <v>0</v>
      </c>
      <c r="H18" s="3"/>
      <c r="I18" s="3">
        <f>VLOOKUP(C18,'[1]STRBAJA A'!$C$16:$I$73,4,FALSE)</f>
        <v>0</v>
      </c>
      <c r="J18" s="3">
        <f>VLOOKUP(C18,'[1]STRBAJA A'!$C$16:$I$73,3,FALSE)</f>
        <v>61.4</v>
      </c>
      <c r="K18" s="3">
        <f>VLOOKUP(C18,'[1]STRBAJA A'!$C$16:$I$73,6,FALSE)</f>
        <v>0</v>
      </c>
      <c r="L18" s="3">
        <f>VLOOKUP(C18,'[1]STRBAJA A'!$C$16:$I$73,7,FALSE)</f>
        <v>10</v>
      </c>
      <c r="M18">
        <f>G18*Komponen!C10 + H18*Komponen!C11 + I18*Komponen!C12 + J18*Komponen!C13 + K18*Komponen!C14 + L18*Komponen!C15</f>
        <v>21.919999999999998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156641</v>
      </c>
      <c r="E19" t="s">
        <v>1</v>
      </c>
      <c r="F19" t="s">
        <v>3</v>
      </c>
      <c r="G19" s="3">
        <f>VLOOKUP(C19,'[1]STRBAJA A'!$C$16:$I$73,2,FALSE)</f>
        <v>0</v>
      </c>
      <c r="H19" s="3"/>
      <c r="I19" s="3">
        <f>VLOOKUP(C19,'[1]STRBAJA A'!$C$16:$I$73,4,FALSE)</f>
        <v>0</v>
      </c>
      <c r="J19" s="3">
        <f>VLOOKUP(C19,'[1]STRBAJA A'!$C$16:$I$73,3,FALSE)</f>
        <v>56.4</v>
      </c>
      <c r="K19" s="3">
        <f>VLOOKUP(C19,'[1]STRBAJA A'!$C$16:$I$73,6,FALSE)</f>
        <v>0</v>
      </c>
      <c r="L19" s="3">
        <f>VLOOKUP(C19,'[1]STRBAJA A'!$C$16:$I$73,7,FALSE)</f>
        <v>0</v>
      </c>
      <c r="M19">
        <f>G19*Komponen!C10 + H19*Komponen!C11 + I19*Komponen!C12 + J19*Komponen!C13 + K19*Komponen!C14 + L19*Komponen!C15</f>
        <v>16.919999999999998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156944</v>
      </c>
      <c r="E20" t="s">
        <v>1</v>
      </c>
      <c r="F20" t="s">
        <v>3</v>
      </c>
      <c r="G20" s="3">
        <v>0</v>
      </c>
      <c r="H20" s="3"/>
      <c r="I20" s="3">
        <v>0</v>
      </c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1.75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157039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5</v>
      </c>
      <c r="M21">
        <f>G21*Komponen!C10 + H21*Komponen!C11 + I21*Komponen!C12 + J21*Komponen!C13 + K21*Komponen!C14 + L21*Komponen!C15</f>
        <v>1.75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154891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80</v>
      </c>
      <c r="K22" s="3">
        <v>50</v>
      </c>
      <c r="L22" s="3">
        <v>65</v>
      </c>
      <c r="M22">
        <f>G22*Komponen!C10 + H22*Komponen!C11 + I22*Komponen!C12 + J22*Komponen!C13 + K22*Komponen!C14 + L22*Komponen!C15</f>
        <v>59.25</v>
      </c>
      <c r="N22" t="str">
        <f t="shared" si="0"/>
        <v>C+</v>
      </c>
    </row>
    <row r="23" spans="1:14" x14ac:dyDescent="0.25">
      <c r="A23">
        <v>19</v>
      </c>
      <c r="B23" t="s">
        <v>114</v>
      </c>
      <c r="C23" t="s">
        <v>115</v>
      </c>
      <c r="D23">
        <v>156337</v>
      </c>
      <c r="E23" t="s">
        <v>1</v>
      </c>
      <c r="F23" t="s">
        <v>3</v>
      </c>
      <c r="G23" s="3">
        <v>15</v>
      </c>
      <c r="H23" s="3"/>
      <c r="I23" s="3">
        <v>0</v>
      </c>
      <c r="J23" s="3">
        <v>56</v>
      </c>
      <c r="K23" s="3">
        <v>25</v>
      </c>
      <c r="L23" s="3">
        <v>35</v>
      </c>
      <c r="M23">
        <f>G23*Komponen!C10 + H23*Komponen!C11 + I23*Komponen!C12 + J23*Komponen!C13 + K23*Komponen!C14 + L23*Komponen!C15</f>
        <v>50.3</v>
      </c>
      <c r="N23" t="str">
        <f t="shared" si="0"/>
        <v>C</v>
      </c>
    </row>
    <row r="24" spans="1:14" x14ac:dyDescent="0.25">
      <c r="A24">
        <v>20</v>
      </c>
      <c r="B24" t="s">
        <v>116</v>
      </c>
      <c r="C24" t="s">
        <v>117</v>
      </c>
      <c r="D24">
        <v>153827</v>
      </c>
      <c r="E24" t="s">
        <v>1</v>
      </c>
      <c r="F24" t="s">
        <v>3</v>
      </c>
      <c r="G24" s="3">
        <v>10</v>
      </c>
      <c r="H24" s="3"/>
      <c r="I24" s="3">
        <v>4</v>
      </c>
      <c r="J24" s="3">
        <v>58.7</v>
      </c>
      <c r="K24" s="3">
        <v>35</v>
      </c>
      <c r="L24" s="3">
        <v>40</v>
      </c>
      <c r="M24">
        <f>G24*Komponen!C10 + H24*Komponen!C11 + I24*Komponen!C12 + J24*Komponen!C13 + K24*Komponen!C14 + L24*Komponen!C15</f>
        <v>50.76</v>
      </c>
      <c r="N24" t="str">
        <f t="shared" si="0"/>
        <v>C</v>
      </c>
    </row>
    <row r="25" spans="1:14" x14ac:dyDescent="0.25">
      <c r="A25">
        <v>21</v>
      </c>
      <c r="B25" t="s">
        <v>118</v>
      </c>
      <c r="C25" t="s">
        <v>119</v>
      </c>
      <c r="D25">
        <v>156573</v>
      </c>
      <c r="E25" t="s">
        <v>1</v>
      </c>
      <c r="F25" t="s">
        <v>3</v>
      </c>
      <c r="G25" s="3">
        <v>0</v>
      </c>
      <c r="H25" s="3"/>
      <c r="I25" s="3">
        <v>0</v>
      </c>
      <c r="J25" s="3">
        <v>0</v>
      </c>
      <c r="K25" s="3">
        <v>0</v>
      </c>
      <c r="L25" s="3">
        <v>5</v>
      </c>
      <c r="M25">
        <f>G25*Komponen!C10 + H25*Komponen!C11 + I25*Komponen!C12 + J25*Komponen!C13 + K25*Komponen!C14 + L25*Komponen!C15</f>
        <v>1.75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154247</v>
      </c>
      <c r="E26" t="s">
        <v>1</v>
      </c>
      <c r="F26" t="s">
        <v>3</v>
      </c>
      <c r="G26" s="3">
        <v>0</v>
      </c>
      <c r="H26" s="3"/>
      <c r="I26" s="3">
        <v>55</v>
      </c>
      <c r="J26" s="3">
        <v>59.6</v>
      </c>
      <c r="K26" s="3">
        <v>35</v>
      </c>
      <c r="L26" s="3">
        <v>63</v>
      </c>
      <c r="M26">
        <f>G26*Komponen!C10 + H26*Komponen!C11 + I26*Komponen!C12 + J26*Komponen!C13 + K26*Komponen!C14 + L26*Komponen!C15</f>
        <v>54.179999999999993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156859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5</v>
      </c>
      <c r="M27">
        <f>G27*Komponen!C10 + H27*Komponen!C11 + I27*Komponen!C12 + J27*Komponen!C13 + K27*Komponen!C14 + L27*Komponen!C15</f>
        <v>1.75</v>
      </c>
      <c r="N27" t="str">
        <f t="shared" si="0"/>
        <v>E</v>
      </c>
    </row>
    <row r="28" spans="1:14" x14ac:dyDescent="0.25">
      <c r="A28">
        <v>24</v>
      </c>
      <c r="B28" t="s">
        <v>124</v>
      </c>
      <c r="C28" t="s">
        <v>125</v>
      </c>
      <c r="D28">
        <v>153272</v>
      </c>
      <c r="E28" t="s">
        <v>1</v>
      </c>
      <c r="F28" t="s">
        <v>3</v>
      </c>
      <c r="G28" s="3">
        <v>0</v>
      </c>
      <c r="H28" s="3"/>
      <c r="I28" s="3">
        <v>0</v>
      </c>
      <c r="J28" s="3">
        <v>66.8</v>
      </c>
      <c r="K28" s="3">
        <v>10</v>
      </c>
      <c r="L28" s="3">
        <v>90</v>
      </c>
      <c r="M28">
        <f>G28*Komponen!C10 + H28*Komponen!C11 + I28*Komponen!C12 + J28*Komponen!C13 + K28*Komponen!C14 + L28*Komponen!C15</f>
        <v>54.039999999999992</v>
      </c>
      <c r="N28" t="str">
        <f t="shared" si="0"/>
        <v>C</v>
      </c>
    </row>
    <row r="29" spans="1:14" x14ac:dyDescent="0.25">
      <c r="A29">
        <v>25</v>
      </c>
      <c r="B29" t="s">
        <v>126</v>
      </c>
      <c r="C29" t="s">
        <v>127</v>
      </c>
      <c r="D29">
        <v>155314</v>
      </c>
      <c r="E29" t="s">
        <v>1</v>
      </c>
      <c r="F29" t="s">
        <v>3</v>
      </c>
      <c r="G29" s="3">
        <v>0</v>
      </c>
      <c r="H29" s="3"/>
      <c r="I29" s="3">
        <v>0</v>
      </c>
      <c r="J29" s="3">
        <v>75</v>
      </c>
      <c r="K29" s="3">
        <v>22</v>
      </c>
      <c r="L29" s="3">
        <v>80</v>
      </c>
      <c r="M29">
        <f>G29*Komponen!C10 + H29*Komponen!C11 + I29*Komponen!C12 + J29*Komponen!C13 + K29*Komponen!C14 + L29*Komponen!C15</f>
        <v>56</v>
      </c>
      <c r="N29" t="str">
        <f t="shared" si="0"/>
        <v>C+</v>
      </c>
    </row>
    <row r="30" spans="1:14" x14ac:dyDescent="0.25">
      <c r="A30">
        <v>26</v>
      </c>
      <c r="B30" t="s">
        <v>128</v>
      </c>
      <c r="C30" t="s">
        <v>129</v>
      </c>
      <c r="D30">
        <v>153459</v>
      </c>
      <c r="E30" t="s">
        <v>1</v>
      </c>
      <c r="F30" t="s">
        <v>3</v>
      </c>
      <c r="G30" s="3">
        <v>0</v>
      </c>
      <c r="H30" s="3"/>
      <c r="I30" s="3">
        <v>25</v>
      </c>
      <c r="J30" s="3">
        <v>75.599999999999994</v>
      </c>
      <c r="K30" s="3">
        <v>2</v>
      </c>
      <c r="L30" s="3">
        <v>10</v>
      </c>
      <c r="M30">
        <f>G30*Komponen!C10 + H30*Komponen!C11 + I30*Komponen!C12 + J30*Komponen!C13 + K30*Komponen!C14 + L30*Komponen!C15</f>
        <v>29.179999999999996</v>
      </c>
      <c r="N30" t="str">
        <f t="shared" si="0"/>
        <v>D</v>
      </c>
    </row>
    <row r="31" spans="1:14" x14ac:dyDescent="0.25">
      <c r="A31">
        <v>27</v>
      </c>
      <c r="B31" t="s">
        <v>130</v>
      </c>
      <c r="C31" t="s">
        <v>131</v>
      </c>
      <c r="D31">
        <v>153222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58.6</v>
      </c>
      <c r="K31" s="3">
        <v>40</v>
      </c>
      <c r="L31" s="3">
        <v>75</v>
      </c>
      <c r="M31">
        <f>G31*Komponen!C10 + H31*Komponen!C11 + I31*Komponen!C12 + J31*Komponen!C13 + K31*Komponen!C14 + L31*Komponen!C15</f>
        <v>53.83</v>
      </c>
      <c r="N31" t="str">
        <f t="shared" si="0"/>
        <v>C</v>
      </c>
    </row>
    <row r="32" spans="1:14" x14ac:dyDescent="0.25">
      <c r="A32">
        <v>28</v>
      </c>
      <c r="B32" t="s">
        <v>132</v>
      </c>
      <c r="C32" t="s">
        <v>133</v>
      </c>
      <c r="D32">
        <v>154685</v>
      </c>
      <c r="E32" t="s">
        <v>1</v>
      </c>
      <c r="F32" t="s">
        <v>3</v>
      </c>
      <c r="G32" s="3">
        <f>VLOOKUP(C32,'[1]STRBAJA A'!$C$16:$I$73,2,FALSE)</f>
        <v>0</v>
      </c>
      <c r="H32" s="3"/>
      <c r="I32" s="3">
        <f>VLOOKUP(C32,'[1]STRBAJA A'!$C$16:$I$73,4,FALSE)</f>
        <v>0</v>
      </c>
      <c r="J32" s="3">
        <f>VLOOKUP(C32,'[1]STRBAJA A'!$C$16:$I$73,3,FALSE)</f>
        <v>8</v>
      </c>
      <c r="K32" s="3">
        <f>VLOOKUP(C32,'[1]STRBAJA A'!$C$16:$I$73,6,FALSE)</f>
        <v>0</v>
      </c>
      <c r="L32" s="3">
        <f>VLOOKUP(C32,'[1]STRBAJA A'!$C$16:$I$73,7,FALSE)</f>
        <v>0</v>
      </c>
      <c r="M32">
        <f>G32*Komponen!C10 + H32*Komponen!C11 + I32*Komponen!C12 + J32*Komponen!C13 + K32*Komponen!C14 + L32*Komponen!C15</f>
        <v>2.4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154079</v>
      </c>
      <c r="E33" t="s">
        <v>1</v>
      </c>
      <c r="F33" t="s">
        <v>3</v>
      </c>
      <c r="G33" s="3">
        <f>VLOOKUP(C33,'[1]STRBAJA A'!$C$16:$I$73,2,FALSE)</f>
        <v>0</v>
      </c>
      <c r="H33" s="3"/>
      <c r="I33" s="3">
        <f>VLOOKUP(C33,'[1]STRBAJA A'!$C$16:$I$73,4,FALSE)</f>
        <v>0</v>
      </c>
      <c r="J33" s="3">
        <f>VLOOKUP(C33,'[1]STRBAJA A'!$C$16:$I$73,3,FALSE)</f>
        <v>75</v>
      </c>
      <c r="K33" s="3">
        <f>VLOOKUP(C33,'[1]STRBAJA A'!$C$16:$I$73,6,FALSE)</f>
        <v>8</v>
      </c>
      <c r="L33" s="3">
        <f>VLOOKUP(C33,'[1]STRBAJA A'!$C$16:$I$73,7,FALSE)</f>
        <v>20</v>
      </c>
      <c r="M33">
        <f>G33*Komponen!C10 + H33*Komponen!C11 + I33*Komponen!C12 + J33*Komponen!C13 + K33*Komponen!C14 + L33*Komponen!C15</f>
        <v>31.5</v>
      </c>
      <c r="N33" t="str">
        <f t="shared" si="0"/>
        <v>D</v>
      </c>
    </row>
    <row r="34" spans="1:14" x14ac:dyDescent="0.25">
      <c r="A34">
        <v>30</v>
      </c>
      <c r="B34" t="s">
        <v>136</v>
      </c>
      <c r="C34" t="s">
        <v>137</v>
      </c>
      <c r="D34">
        <v>156086</v>
      </c>
      <c r="E34" t="s">
        <v>1</v>
      </c>
      <c r="F34" t="s">
        <v>3</v>
      </c>
      <c r="G34" s="3">
        <f>VLOOKUP(C34,'[1]STRBAJA A'!$C$16:$I$73,2,FALSE)</f>
        <v>2</v>
      </c>
      <c r="H34" s="3"/>
      <c r="I34" s="3">
        <f>VLOOKUP(C34,'[1]STRBAJA A'!$C$16:$I$73,4,FALSE)</f>
        <v>26</v>
      </c>
      <c r="J34" s="3">
        <f>VLOOKUP(C34,'[1]STRBAJA A'!$C$16:$I$73,3,FALSE)</f>
        <v>93</v>
      </c>
      <c r="K34" s="3">
        <f>VLOOKUP(C34,'[1]STRBAJA A'!$C$16:$I$73,6,FALSE)</f>
        <v>33</v>
      </c>
      <c r="L34" s="3">
        <f>VLOOKUP(C34,'[1]STRBAJA A'!$C$16:$I$73,7,FALSE)</f>
        <v>25</v>
      </c>
      <c r="M34">
        <f>G34*Komponen!C10 + H34*Komponen!C11 + I34*Komponen!C12 + J34*Komponen!C13 + K34*Komponen!C14 + L34*Komponen!C15</f>
        <v>49.5</v>
      </c>
      <c r="N34" t="str">
        <f t="shared" si="0"/>
        <v>D</v>
      </c>
    </row>
    <row r="35" spans="1:14" x14ac:dyDescent="0.25">
      <c r="A35">
        <v>31</v>
      </c>
      <c r="B35" t="s">
        <v>138</v>
      </c>
      <c r="C35" t="s">
        <v>139</v>
      </c>
      <c r="D35">
        <v>155968</v>
      </c>
      <c r="E35" t="s">
        <v>1</v>
      </c>
      <c r="F35" t="s">
        <v>3</v>
      </c>
      <c r="G35" s="3">
        <f>VLOOKUP(C35,'[1]STRBAJA A'!$C$16:$I$73,2,FALSE)</f>
        <v>1</v>
      </c>
      <c r="H35" s="3"/>
      <c r="I35" s="3">
        <f>VLOOKUP(C35,'[1]STRBAJA A'!$C$16:$I$73,4,FALSE)</f>
        <v>40</v>
      </c>
      <c r="J35" s="3">
        <f>VLOOKUP(C35,'[1]STRBAJA A'!$C$16:$I$73,3,FALSE)</f>
        <v>90</v>
      </c>
      <c r="K35" s="3">
        <f>VLOOKUP(C35,'[1]STRBAJA A'!$C$16:$I$73,6,FALSE)</f>
        <v>16</v>
      </c>
      <c r="L35" s="3">
        <f>VLOOKUP(C35,'[1]STRBAJA A'!$C$16:$I$73,7,FALSE)</f>
        <v>18</v>
      </c>
      <c r="M35">
        <f>G35*Komponen!C10 + H35*Komponen!C11 + I35*Komponen!C12 + J35*Komponen!C13 + K35*Komponen!C14 + L35*Komponen!C15</f>
        <v>42.3</v>
      </c>
      <c r="N35" t="str">
        <f t="shared" si="0"/>
        <v>D</v>
      </c>
    </row>
    <row r="36" spans="1:14" x14ac:dyDescent="0.25">
      <c r="A36">
        <v>32</v>
      </c>
      <c r="B36" t="s">
        <v>140</v>
      </c>
      <c r="C36" t="s">
        <v>141</v>
      </c>
      <c r="D36">
        <v>156937</v>
      </c>
      <c r="E36" t="s">
        <v>1</v>
      </c>
      <c r="F36" t="s">
        <v>3</v>
      </c>
      <c r="G36" s="3">
        <f>VLOOKUP(C36,'[1]STRBAJA A'!$C$16:$I$73,2,FALSE)</f>
        <v>0</v>
      </c>
      <c r="H36" s="3"/>
      <c r="I36" s="3">
        <f>VLOOKUP(C36,'[1]STRBAJA A'!$C$16:$I$73,4,FALSE)</f>
        <v>0</v>
      </c>
      <c r="J36" s="3">
        <f>VLOOKUP(C36,'[1]STRBAJA A'!$C$16:$I$73,3,FALSE)</f>
        <v>97</v>
      </c>
      <c r="K36" s="3">
        <f>VLOOKUP(C36,'[1]STRBAJA A'!$C$16:$I$73,6,FALSE)</f>
        <v>34</v>
      </c>
      <c r="L36" s="3">
        <f>VLOOKUP(C36,'[1]STRBAJA A'!$C$16:$I$73,7,FALSE)</f>
        <v>20</v>
      </c>
      <c r="M36">
        <f>G36*Komponen!C10 + H36*Komponen!C11 + I36*Komponen!C12 + J36*Komponen!C13 + K36*Komponen!C14 + L36*Komponen!C15</f>
        <v>44.599999999999994</v>
      </c>
      <c r="N36" t="str">
        <f t="shared" si="0"/>
        <v>D</v>
      </c>
    </row>
    <row r="37" spans="1:14" x14ac:dyDescent="0.25">
      <c r="A37">
        <v>33</v>
      </c>
      <c r="B37" t="s">
        <v>142</v>
      </c>
      <c r="C37" t="s">
        <v>143</v>
      </c>
      <c r="D37">
        <v>151978</v>
      </c>
      <c r="E37" t="s">
        <v>1</v>
      </c>
      <c r="F37" t="s">
        <v>3</v>
      </c>
      <c r="G37" s="3">
        <f>VLOOKUP(C37,'[1]STRBAJA A'!$C$16:$I$73,2,FALSE)</f>
        <v>1.5</v>
      </c>
      <c r="H37" s="3"/>
      <c r="I37" s="3">
        <f>VLOOKUP(C37,'[1]STRBAJA A'!$C$16:$I$73,4,FALSE)</f>
        <v>58</v>
      </c>
      <c r="J37" s="3">
        <f>VLOOKUP(C37,'[1]STRBAJA A'!$C$16:$I$73,3,FALSE)</f>
        <v>88</v>
      </c>
      <c r="K37" s="3">
        <f>VLOOKUP(C37,'[1]STRBAJA A'!$C$16:$I$73,6,FALSE)</f>
        <v>39</v>
      </c>
      <c r="L37" s="3">
        <f>VLOOKUP(C37,'[1]STRBAJA A'!$C$16:$I$73,7,FALSE)</f>
        <v>50</v>
      </c>
      <c r="M37">
        <f>G37*Komponen!C10 + H37*Komponen!C11 + I37*Komponen!C12 + J37*Komponen!C13 + K37*Komponen!C14 + L37*Komponen!C15</f>
        <v>60.95</v>
      </c>
      <c r="N37" t="str">
        <f t="shared" ref="N37:N56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B-</v>
      </c>
    </row>
    <row r="38" spans="1:14" x14ac:dyDescent="0.25">
      <c r="A38">
        <v>34</v>
      </c>
      <c r="B38" t="s">
        <v>144</v>
      </c>
      <c r="C38" t="s">
        <v>145</v>
      </c>
      <c r="D38">
        <v>153206</v>
      </c>
      <c r="E38" t="s">
        <v>1</v>
      </c>
      <c r="F38" t="s">
        <v>3</v>
      </c>
      <c r="G38" s="3">
        <f>VLOOKUP(C38,'[1]STRBAJA A'!$C$16:$I$73,2,FALSE)</f>
        <v>1.5</v>
      </c>
      <c r="H38" s="3"/>
      <c r="I38" s="3">
        <f>VLOOKUP(C38,'[1]STRBAJA A'!$C$16:$I$73,4,FALSE)</f>
        <v>90</v>
      </c>
      <c r="J38" s="3">
        <f>VLOOKUP(C38,'[1]STRBAJA A'!$C$16:$I$73,3,FALSE)</f>
        <v>106</v>
      </c>
      <c r="K38" s="3">
        <f>VLOOKUP(C38,'[1]STRBAJA A'!$C$16:$I$73,6,FALSE)</f>
        <v>17</v>
      </c>
      <c r="L38" s="3">
        <f>VLOOKUP(C38,'[1]STRBAJA A'!$C$16:$I$73,7,FALSE)</f>
        <v>25</v>
      </c>
      <c r="M38">
        <f>G38*Komponen!C10 + H38*Komponen!C11 + I38*Komponen!C12 + J38*Komponen!C13 + K38*Komponen!C14 + L38*Komponen!C15</f>
        <v>55.3</v>
      </c>
      <c r="N38" t="str">
        <f t="shared" si="1"/>
        <v>C+</v>
      </c>
    </row>
    <row r="39" spans="1:14" x14ac:dyDescent="0.25">
      <c r="A39">
        <v>35</v>
      </c>
      <c r="B39" t="s">
        <v>146</v>
      </c>
      <c r="C39" t="s">
        <v>147</v>
      </c>
      <c r="D39">
        <v>156247</v>
      </c>
      <c r="E39" t="s">
        <v>1</v>
      </c>
      <c r="F39" t="s">
        <v>3</v>
      </c>
      <c r="G39" s="3">
        <f>VLOOKUP(C39,'[1]STRBAJA A'!$C$16:$I$73,2,FALSE)</f>
        <v>1</v>
      </c>
      <c r="H39" s="3"/>
      <c r="I39" s="3">
        <f>VLOOKUP(C39,'[1]STRBAJA A'!$C$16:$I$73,4,FALSE)</f>
        <v>62</v>
      </c>
      <c r="J39" s="3">
        <f>VLOOKUP(C39,'[1]STRBAJA A'!$C$16:$I$73,3,FALSE)</f>
        <v>95</v>
      </c>
      <c r="K39" s="3">
        <f>VLOOKUP(C39,'[1]STRBAJA A'!$C$16:$I$73,6,FALSE)</f>
        <v>29</v>
      </c>
      <c r="L39" s="3">
        <f>VLOOKUP(C39,'[1]STRBAJA A'!$C$16:$I$73,7,FALSE)</f>
        <v>25</v>
      </c>
      <c r="M39">
        <f>G39*Komponen!C10 + H39*Komponen!C11 + I39*Komponen!C12 + J39*Komponen!C13 + K39*Komponen!C14 + L39*Komponen!C15</f>
        <v>51.7</v>
      </c>
      <c r="N39" t="str">
        <f t="shared" si="1"/>
        <v>C</v>
      </c>
    </row>
    <row r="40" spans="1:14" x14ac:dyDescent="0.25">
      <c r="A40">
        <v>36</v>
      </c>
      <c r="B40" t="s">
        <v>148</v>
      </c>
      <c r="C40" t="s">
        <v>149</v>
      </c>
      <c r="D40">
        <v>154995</v>
      </c>
      <c r="E40" t="s">
        <v>1</v>
      </c>
      <c r="F40" t="s">
        <v>3</v>
      </c>
      <c r="G40" s="3">
        <f>VLOOKUP(C40,'[1]STRBAJA A'!$C$16:$I$73,2,FALSE)</f>
        <v>31</v>
      </c>
      <c r="H40" s="3"/>
      <c r="I40" s="3">
        <f>VLOOKUP(C40,'[1]STRBAJA A'!$C$16:$I$73,4,FALSE)</f>
        <v>21</v>
      </c>
      <c r="J40" s="3">
        <f>VLOOKUP(C40,'[1]STRBAJA A'!$C$16:$I$73,3,FALSE)</f>
        <v>96</v>
      </c>
      <c r="K40" s="3">
        <f>VLOOKUP(C40,'[1]STRBAJA A'!$C$16:$I$73,6,FALSE)</f>
        <v>27</v>
      </c>
      <c r="L40" s="3">
        <f>VLOOKUP(C40,'[1]STRBAJA A'!$C$16:$I$73,7,FALSE)</f>
        <v>40</v>
      </c>
      <c r="M40">
        <f>G40*Komponen!C10 + H40*Komponen!C11 + I40*Komponen!C12 + J40*Komponen!C13 + K40*Komponen!C14 + L40*Komponen!C15</f>
        <v>82.65</v>
      </c>
      <c r="N40" t="str">
        <f t="shared" si="1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156140</v>
      </c>
      <c r="E41" t="s">
        <v>1</v>
      </c>
      <c r="F41" t="s">
        <v>3</v>
      </c>
      <c r="G41" s="3">
        <f>VLOOKUP(C41,'[1]STRBAJA A'!$C$16:$I$73,2,FALSE)</f>
        <v>3.5</v>
      </c>
      <c r="H41" s="3"/>
      <c r="I41" s="3">
        <f>VLOOKUP(C41,'[1]STRBAJA A'!$C$16:$I$73,4,FALSE)</f>
        <v>56</v>
      </c>
      <c r="J41" s="3">
        <f>VLOOKUP(C41,'[1]STRBAJA A'!$C$16:$I$73,3,FALSE)</f>
        <v>98</v>
      </c>
      <c r="K41" s="3">
        <f>VLOOKUP(C41,'[1]STRBAJA A'!$C$16:$I$73,6,FALSE)</f>
        <v>35</v>
      </c>
      <c r="L41" s="3">
        <f>VLOOKUP(C41,'[1]STRBAJA A'!$C$16:$I$73,7,FALSE)</f>
        <v>15</v>
      </c>
      <c r="M41">
        <f>G41*Komponen!C10 + H41*Komponen!C11 + I41*Komponen!C12 + J41*Komponen!C13 + K41*Komponen!C14 + L41*Komponen!C15</f>
        <v>52.5</v>
      </c>
      <c r="N41" t="str">
        <f t="shared" si="1"/>
        <v>C</v>
      </c>
    </row>
    <row r="42" spans="1:14" x14ac:dyDescent="0.25">
      <c r="A42">
        <v>38</v>
      </c>
      <c r="B42" t="s">
        <v>152</v>
      </c>
      <c r="C42" t="s">
        <v>153</v>
      </c>
      <c r="D42">
        <v>156063</v>
      </c>
      <c r="E42" t="s">
        <v>1</v>
      </c>
      <c r="F42" t="s">
        <v>3</v>
      </c>
      <c r="G42" s="3">
        <v>12</v>
      </c>
      <c r="H42" s="3"/>
      <c r="I42" s="3">
        <f>VLOOKUP(C42,'[1]STRBAJA A'!$C$16:$I$73,4,FALSE)</f>
        <v>0</v>
      </c>
      <c r="J42" s="3">
        <f>VLOOKUP(C42,'[1]STRBAJA A'!$C$16:$I$73,3,FALSE)</f>
        <v>106</v>
      </c>
      <c r="K42" s="3">
        <f>VLOOKUP(C42,'[1]STRBAJA A'!$C$16:$I$73,6,FALSE)</f>
        <v>60</v>
      </c>
      <c r="L42" s="3">
        <f>VLOOKUP(C42,'[1]STRBAJA A'!$C$16:$I$73,7,FALSE)</f>
        <v>115</v>
      </c>
      <c r="M42">
        <f>G42*Komponen!C10 + H42*Komponen!C11 + I42*Komponen!C12 + J42*Komponen!C13 + K42*Komponen!C14 + L42*Komponen!C15</f>
        <v>99.05</v>
      </c>
      <c r="N42" t="str">
        <f t="shared" si="1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155896</v>
      </c>
      <c r="E43" t="s">
        <v>1</v>
      </c>
      <c r="F43" t="s">
        <v>3</v>
      </c>
      <c r="G43" s="3">
        <f>VLOOKUP(C43,'[1]STRBAJA A'!$C$16:$I$73,2,FALSE)</f>
        <v>8.5</v>
      </c>
      <c r="H43" s="3"/>
      <c r="I43" s="3">
        <f>VLOOKUP(C43,'[1]STRBAJA A'!$C$16:$I$73,4,FALSE)</f>
        <v>40</v>
      </c>
      <c r="J43" s="3">
        <f>VLOOKUP(C43,'[1]STRBAJA A'!$C$16:$I$73,3,FALSE)</f>
        <v>106</v>
      </c>
      <c r="K43" s="3">
        <f>VLOOKUP(C43,'[1]STRBAJA A'!$C$16:$I$73,6,FALSE)</f>
        <v>50</v>
      </c>
      <c r="L43" s="3">
        <f>VLOOKUP(C43,'[1]STRBAJA A'!$C$16:$I$73,7,FALSE)</f>
        <v>65</v>
      </c>
      <c r="M43">
        <f>G43*Komponen!C10 + H43*Komponen!C11 + I43*Komponen!C12 + J43*Komponen!C13 + K43*Komponen!C14 + L43*Komponen!C15</f>
        <v>79.55</v>
      </c>
      <c r="N43" t="str">
        <f t="shared" si="1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153001</v>
      </c>
      <c r="E44" t="s">
        <v>1</v>
      </c>
      <c r="F44" t="s">
        <v>3</v>
      </c>
      <c r="G44" s="3">
        <f>VLOOKUP(C44,'[1]STRBAJA A'!$C$16:$I$73,2,FALSE)</f>
        <v>2.5</v>
      </c>
      <c r="H44" s="3"/>
      <c r="I44" s="3">
        <f>VLOOKUP(C44,'[1]STRBAJA A'!$C$16:$I$73,4,FALSE)</f>
        <v>12</v>
      </c>
      <c r="J44" s="3">
        <f>VLOOKUP(C44,'[1]STRBAJA A'!$C$16:$I$73,3,FALSE)</f>
        <v>97</v>
      </c>
      <c r="K44" s="3">
        <f>VLOOKUP(C44,'[1]STRBAJA A'!$C$16:$I$73,6,FALSE)</f>
        <v>29</v>
      </c>
      <c r="L44" s="3">
        <f>VLOOKUP(C44,'[1]STRBAJA A'!$C$16:$I$73,7,FALSE)</f>
        <v>30</v>
      </c>
      <c r="M44">
        <f>G44*Komponen!C10 + H44*Komponen!C11 + I44*Komponen!C12 + J44*Komponen!C13 + K44*Komponen!C14 + L44*Komponen!C15</f>
        <v>50.55</v>
      </c>
      <c r="N44" t="str">
        <f t="shared" si="1"/>
        <v>C</v>
      </c>
    </row>
    <row r="45" spans="1:14" x14ac:dyDescent="0.25">
      <c r="A45">
        <v>41</v>
      </c>
      <c r="B45" t="s">
        <v>158</v>
      </c>
      <c r="C45" t="s">
        <v>159</v>
      </c>
      <c r="D45">
        <v>155687</v>
      </c>
      <c r="E45" t="s">
        <v>1</v>
      </c>
      <c r="F45" t="s">
        <v>3</v>
      </c>
      <c r="G45" s="3">
        <v>15</v>
      </c>
      <c r="H45" s="3"/>
      <c r="I45" s="3">
        <f>VLOOKUP(C45,'[1]STRBAJA A'!$C$16:$I$73,4,FALSE)</f>
        <v>75</v>
      </c>
      <c r="J45" s="3">
        <f>VLOOKUP(C45,'[1]STRBAJA A'!$C$16:$I$73,3,FALSE)</f>
        <v>100</v>
      </c>
      <c r="K45" s="3">
        <f>VLOOKUP(C45,'[1]STRBAJA A'!$C$16:$I$73,6,FALSE)</f>
        <v>62</v>
      </c>
      <c r="L45" s="3">
        <f>VLOOKUP(C45,'[1]STRBAJA A'!$C$16:$I$73,7,FALSE)</f>
        <v>90</v>
      </c>
      <c r="M45">
        <f>G45*Komponen!C10 + H45*Komponen!C11 + I45*Komponen!C12 + J45*Komponen!C13 + K45*Komponen!C14 + L45*Komponen!C15</f>
        <v>99.5</v>
      </c>
      <c r="N45" t="str">
        <f t="shared" si="1"/>
        <v>A</v>
      </c>
    </row>
    <row r="46" spans="1:14" x14ac:dyDescent="0.25">
      <c r="A46">
        <v>42</v>
      </c>
      <c r="B46" t="s">
        <v>160</v>
      </c>
      <c r="C46" t="s">
        <v>161</v>
      </c>
      <c r="D46">
        <v>155958</v>
      </c>
      <c r="E46" t="s">
        <v>1</v>
      </c>
      <c r="F46" t="s">
        <v>3</v>
      </c>
      <c r="G46" s="3">
        <f>VLOOKUP(C46,'[1]STRBAJA A'!$C$16:$I$73,2,FALSE)</f>
        <v>10.5</v>
      </c>
      <c r="H46" s="3"/>
      <c r="I46" s="3">
        <f>VLOOKUP(C46,'[1]STRBAJA A'!$C$16:$I$73,4,FALSE)</f>
        <v>60</v>
      </c>
      <c r="J46" s="3">
        <f>VLOOKUP(C46,'[1]STRBAJA A'!$C$16:$I$73,3,FALSE)</f>
        <v>106</v>
      </c>
      <c r="K46" s="3">
        <f>VLOOKUP(C46,'[1]STRBAJA A'!$C$16:$I$73,6,FALSE)</f>
        <v>35</v>
      </c>
      <c r="L46" s="3">
        <f>VLOOKUP(C46,'[1]STRBAJA A'!$C$16:$I$73,7,FALSE)</f>
        <v>50</v>
      </c>
      <c r="M46">
        <f>G46*Komponen!C10 + H46*Komponen!C11 + I46*Komponen!C12 + J46*Komponen!C13 + K46*Komponen!C14 + L46*Komponen!C15</f>
        <v>74.55</v>
      </c>
      <c r="N46" t="str">
        <f t="shared" si="1"/>
        <v>B+</v>
      </c>
    </row>
    <row r="47" spans="1:14" x14ac:dyDescent="0.25">
      <c r="A47">
        <v>43</v>
      </c>
      <c r="B47" t="s">
        <v>162</v>
      </c>
      <c r="C47" t="s">
        <v>163</v>
      </c>
      <c r="D47">
        <v>156160</v>
      </c>
      <c r="E47" t="s">
        <v>1</v>
      </c>
      <c r="F47" t="s">
        <v>3</v>
      </c>
      <c r="G47" s="3">
        <f>VLOOKUP(C47,'[1]STRBAJA A'!$C$16:$I$73,2,FALSE)</f>
        <v>0.5</v>
      </c>
      <c r="H47" s="3"/>
      <c r="I47" s="3">
        <f>VLOOKUP(C47,'[1]STRBAJA A'!$C$16:$I$73,4,FALSE)</f>
        <v>52</v>
      </c>
      <c r="J47" s="3">
        <f>VLOOKUP(C47,'[1]STRBAJA A'!$C$16:$I$73,3,FALSE)</f>
        <v>96</v>
      </c>
      <c r="K47" s="3">
        <f>VLOOKUP(C47,'[1]STRBAJA A'!$C$16:$I$73,6,FALSE)</f>
        <v>30</v>
      </c>
      <c r="L47" s="3">
        <f>VLOOKUP(C47,'[1]STRBAJA A'!$C$16:$I$73,7,FALSE)</f>
        <v>35</v>
      </c>
      <c r="M47">
        <f>G47*Komponen!C10 + H47*Komponen!C11 + I47*Komponen!C12 + J47*Komponen!C13 + K47*Komponen!C14 + L47*Komponen!C15</f>
        <v>54.25</v>
      </c>
      <c r="N47" t="str">
        <f t="shared" si="1"/>
        <v>C</v>
      </c>
    </row>
    <row r="48" spans="1:14" x14ac:dyDescent="0.25">
      <c r="A48">
        <v>44</v>
      </c>
      <c r="B48" t="s">
        <v>164</v>
      </c>
      <c r="C48" t="s">
        <v>165</v>
      </c>
      <c r="D48">
        <v>155706</v>
      </c>
      <c r="E48" t="s">
        <v>1</v>
      </c>
      <c r="F48" t="s">
        <v>3</v>
      </c>
      <c r="G48" s="3">
        <f>VLOOKUP(C48,'[1]STRBAJA A'!$C$16:$I$73,2,FALSE)</f>
        <v>2.5</v>
      </c>
      <c r="H48" s="3"/>
      <c r="I48" s="3">
        <f>VLOOKUP(C48,'[1]STRBAJA A'!$C$16:$I$73,4,FALSE)</f>
        <v>62</v>
      </c>
      <c r="J48" s="3">
        <f>VLOOKUP(C48,'[1]STRBAJA A'!$C$16:$I$73,3,FALSE)</f>
        <v>96</v>
      </c>
      <c r="K48" s="3">
        <f>VLOOKUP(C48,'[1]STRBAJA A'!$C$16:$I$73,6,FALSE)</f>
        <v>20</v>
      </c>
      <c r="L48" s="3">
        <f>VLOOKUP(C48,'[1]STRBAJA A'!$C$16:$I$73,7,FALSE)</f>
        <v>40</v>
      </c>
      <c r="M48">
        <f>G48*Komponen!C10 + H48*Komponen!C11 + I48*Komponen!C12 + J48*Komponen!C13 + K48*Komponen!C14 + L48*Komponen!C15</f>
        <v>56.5</v>
      </c>
      <c r="N48" t="str">
        <f t="shared" si="1"/>
        <v>C+</v>
      </c>
    </row>
    <row r="49" spans="1:14" x14ac:dyDescent="0.25">
      <c r="A49">
        <v>45</v>
      </c>
      <c r="B49" t="s">
        <v>166</v>
      </c>
      <c r="C49" t="s">
        <v>167</v>
      </c>
      <c r="D49">
        <v>154328</v>
      </c>
      <c r="E49" t="s">
        <v>1</v>
      </c>
      <c r="F49" t="s">
        <v>3</v>
      </c>
      <c r="G49" s="3">
        <f>VLOOKUP(C49,'[1]STRBAJA A'!$C$16:$I$73,2,FALSE)</f>
        <v>1</v>
      </c>
      <c r="H49" s="3"/>
      <c r="I49" s="3">
        <f>VLOOKUP(C49,'[1]STRBAJA A'!$C$16:$I$73,4,FALSE)</f>
        <v>8</v>
      </c>
      <c r="J49" s="3">
        <f>VLOOKUP(C49,'[1]STRBAJA A'!$C$16:$I$73,3,FALSE)</f>
        <v>98</v>
      </c>
      <c r="K49" s="3">
        <f>VLOOKUP(C49,'[1]STRBAJA A'!$C$16:$I$73,6,FALSE)</f>
        <v>43</v>
      </c>
      <c r="L49" s="3">
        <f>VLOOKUP(C49,'[1]STRBAJA A'!$C$16:$I$73,7,FALSE)</f>
        <v>55</v>
      </c>
      <c r="M49">
        <f>G49*Komponen!C10 + H49*Komponen!C11 + I49*Komponen!C12 + J49*Komponen!C13 + K49*Komponen!C14 + L49*Komponen!C15</f>
        <v>61.2</v>
      </c>
      <c r="N49" t="str">
        <f t="shared" si="1"/>
        <v>B-</v>
      </c>
    </row>
    <row r="50" spans="1:14" x14ac:dyDescent="0.25">
      <c r="A50">
        <v>46</v>
      </c>
      <c r="B50" t="s">
        <v>168</v>
      </c>
      <c r="C50" t="s">
        <v>169</v>
      </c>
      <c r="D50">
        <v>155613</v>
      </c>
      <c r="E50" t="s">
        <v>1</v>
      </c>
      <c r="F50" t="s">
        <v>3</v>
      </c>
      <c r="G50" s="3">
        <f>VLOOKUP(C50,'[1]STRBAJA A'!$C$16:$I$73,2,FALSE)</f>
        <v>1.5</v>
      </c>
      <c r="H50" s="3"/>
      <c r="I50" s="3">
        <f>VLOOKUP(C50,'[1]STRBAJA A'!$C$16:$I$73,4,FALSE)</f>
        <v>32</v>
      </c>
      <c r="J50" s="3">
        <f>VLOOKUP(C50,'[1]STRBAJA A'!$C$16:$I$73,3,FALSE)</f>
        <v>88</v>
      </c>
      <c r="K50" s="3">
        <f>VLOOKUP(C50,'[1]STRBAJA A'!$C$16:$I$73,6,FALSE)</f>
        <v>14</v>
      </c>
      <c r="L50" s="3">
        <f>VLOOKUP(C50,'[1]STRBAJA A'!$C$16:$I$73,7,FALSE)</f>
        <v>30</v>
      </c>
      <c r="M50">
        <f>G50*Komponen!C10 + H50*Komponen!C11 + I50*Komponen!C12 + J50*Komponen!C13 + K50*Komponen!C14 + L50*Komponen!C15</f>
        <v>45.099999999999994</v>
      </c>
      <c r="N50" t="str">
        <f t="shared" si="1"/>
        <v>D</v>
      </c>
    </row>
    <row r="51" spans="1:14" x14ac:dyDescent="0.25">
      <c r="A51">
        <v>47</v>
      </c>
      <c r="B51" t="s">
        <v>170</v>
      </c>
      <c r="C51" t="s">
        <v>171</v>
      </c>
      <c r="D51">
        <v>155470</v>
      </c>
      <c r="E51" t="s">
        <v>1</v>
      </c>
      <c r="F51" t="s">
        <v>3</v>
      </c>
      <c r="G51" s="3">
        <f>VLOOKUP(C51,'[1]STRBAJA A'!$C$16:$I$73,2,FALSE)</f>
        <v>3</v>
      </c>
      <c r="H51" s="3"/>
      <c r="I51" s="3">
        <f>VLOOKUP(C51,'[1]STRBAJA A'!$C$16:$I$73,4,FALSE)</f>
        <v>61</v>
      </c>
      <c r="J51" s="3">
        <f>VLOOKUP(C51,'[1]STRBAJA A'!$C$16:$I$73,3,FALSE)</f>
        <v>96</v>
      </c>
      <c r="K51" s="3">
        <f>VLOOKUP(C51,'[1]STRBAJA A'!$C$16:$I$73,6,FALSE)</f>
        <v>39</v>
      </c>
      <c r="L51" s="3">
        <f>VLOOKUP(C51,'[1]STRBAJA A'!$C$16:$I$73,7,FALSE)</f>
        <v>90</v>
      </c>
      <c r="M51">
        <f>G51*Komponen!C10 + H51*Komponen!C11 + I51*Komponen!C12 + J51*Komponen!C13 + K51*Komponen!C14 + L51*Komponen!C15</f>
        <v>79.149999999999991</v>
      </c>
      <c r="N51" t="str">
        <f t="shared" si="1"/>
        <v>A-</v>
      </c>
    </row>
    <row r="52" spans="1:14" x14ac:dyDescent="0.25">
      <c r="A52">
        <v>48</v>
      </c>
      <c r="B52" t="s">
        <v>172</v>
      </c>
      <c r="C52" t="s">
        <v>173</v>
      </c>
      <c r="D52">
        <v>153327</v>
      </c>
      <c r="E52" t="s">
        <v>1</v>
      </c>
      <c r="F52" t="s">
        <v>3</v>
      </c>
      <c r="G52" s="3">
        <f>VLOOKUP(C52,'[1]STRBAJA A'!$C$16:$I$73,2,FALSE)</f>
        <v>3.5</v>
      </c>
      <c r="H52" s="3"/>
      <c r="I52" s="3">
        <f>VLOOKUP(C52,'[1]STRBAJA A'!$C$16:$I$73,4,FALSE)</f>
        <v>53</v>
      </c>
      <c r="J52" s="3">
        <f>VLOOKUP(C52,'[1]STRBAJA A'!$C$16:$I$73,3,FALSE)</f>
        <v>106</v>
      </c>
      <c r="K52" s="3">
        <f>VLOOKUP(C52,'[1]STRBAJA A'!$C$16:$I$73,6,FALSE)</f>
        <v>33</v>
      </c>
      <c r="L52" s="3">
        <f>VLOOKUP(C52,'[1]STRBAJA A'!$C$16:$I$73,7,FALSE)</f>
        <v>115</v>
      </c>
      <c r="M52">
        <f>G52*Komponen!C10 + H52*Komponen!C11 + I52*Komponen!C12 + J52*Komponen!C13 + K52*Komponen!C14 + L52*Komponen!C15</f>
        <v>89.1</v>
      </c>
      <c r="N52" t="str">
        <f t="shared" si="1"/>
        <v>A</v>
      </c>
    </row>
    <row r="53" spans="1:14" x14ac:dyDescent="0.25">
      <c r="A53">
        <v>49</v>
      </c>
      <c r="B53" t="s">
        <v>174</v>
      </c>
      <c r="C53" t="s">
        <v>175</v>
      </c>
      <c r="D53">
        <v>155466</v>
      </c>
      <c r="E53" t="s">
        <v>1</v>
      </c>
      <c r="F53" t="s">
        <v>3</v>
      </c>
      <c r="G53" s="3">
        <f>VLOOKUP(C53,'[1]STRBAJA A'!$C$16:$I$73,2,FALSE)</f>
        <v>2</v>
      </c>
      <c r="H53" s="3"/>
      <c r="I53" s="3">
        <f>VLOOKUP(C53,'[1]STRBAJA A'!$C$16:$I$73,4,FALSE)</f>
        <v>5</v>
      </c>
      <c r="J53" s="3">
        <f>VLOOKUP(C53,'[1]STRBAJA A'!$C$16:$I$73,3,FALSE)</f>
        <v>91</v>
      </c>
      <c r="K53" s="3">
        <f>VLOOKUP(C53,'[1]STRBAJA A'!$C$16:$I$73,6,FALSE)</f>
        <v>17</v>
      </c>
      <c r="L53" s="3">
        <f>VLOOKUP(C53,'[1]STRBAJA A'!$C$16:$I$73,7,FALSE)</f>
        <v>35</v>
      </c>
      <c r="M53">
        <f>G53*Komponen!C10 + H53*Komponen!C11 + I53*Komponen!C12 + J53*Komponen!C13 + K53*Komponen!C14 + L53*Komponen!C15</f>
        <v>46.3</v>
      </c>
      <c r="N53" t="str">
        <f t="shared" si="1"/>
        <v>D</v>
      </c>
    </row>
    <row r="54" spans="1:14" x14ac:dyDescent="0.25">
      <c r="A54">
        <v>50</v>
      </c>
      <c r="B54" t="s">
        <v>176</v>
      </c>
      <c r="C54" t="s">
        <v>177</v>
      </c>
      <c r="D54">
        <v>155782</v>
      </c>
      <c r="E54" t="s">
        <v>1</v>
      </c>
      <c r="F54" t="s">
        <v>3</v>
      </c>
      <c r="G54" s="3">
        <f>VLOOKUP(C54,'[1]STRBAJA A'!$C$16:$I$73,2,FALSE)</f>
        <v>7.5</v>
      </c>
      <c r="H54" s="3"/>
      <c r="I54" s="3">
        <f>VLOOKUP(C54,'[1]STRBAJA A'!$C$16:$I$73,4,FALSE)</f>
        <v>60</v>
      </c>
      <c r="J54" s="3">
        <f>VLOOKUP(C54,'[1]STRBAJA A'!$C$16:$I$73,3,FALSE)</f>
        <v>98</v>
      </c>
      <c r="K54" s="3">
        <f>VLOOKUP(C54,'[1]STRBAJA A'!$C$16:$I$73,6,FALSE)</f>
        <v>10</v>
      </c>
      <c r="L54" s="3">
        <f>VLOOKUP(C54,'[1]STRBAJA A'!$C$16:$I$73,7,FALSE)</f>
        <v>55</v>
      </c>
      <c r="M54">
        <f>G54*Komponen!C10 + H54*Komponen!C11 + I54*Komponen!C12 + J54*Komponen!C13 + K54*Komponen!C14 + L54*Komponen!C15</f>
        <v>64.650000000000006</v>
      </c>
      <c r="N54" t="str">
        <f t="shared" si="1"/>
        <v>B-</v>
      </c>
    </row>
    <row r="55" spans="1:14" x14ac:dyDescent="0.25">
      <c r="A55">
        <v>51</v>
      </c>
      <c r="B55" t="s">
        <v>178</v>
      </c>
      <c r="C55" t="s">
        <v>179</v>
      </c>
      <c r="D55">
        <v>156038</v>
      </c>
      <c r="E55" t="s">
        <v>1</v>
      </c>
      <c r="F55" t="s">
        <v>3</v>
      </c>
      <c r="G55" s="3">
        <f>VLOOKUP(C55,'[1]STRBAJA A'!$C$16:$I$73,2,FALSE)</f>
        <v>3.5</v>
      </c>
      <c r="H55" s="3"/>
      <c r="I55" s="3">
        <f>VLOOKUP(C55,'[1]STRBAJA A'!$C$16:$I$73,4,FALSE)</f>
        <v>62</v>
      </c>
      <c r="J55" s="3">
        <f>VLOOKUP(C55,'[1]STRBAJA A'!$C$16:$I$73,3,FALSE)</f>
        <v>98</v>
      </c>
      <c r="K55" s="3">
        <f>VLOOKUP(C55,'[1]STRBAJA A'!$C$16:$I$73,6,FALSE)</f>
        <v>8</v>
      </c>
      <c r="L55" s="3">
        <f>VLOOKUP(C55,'[1]STRBAJA A'!$C$16:$I$73,7,FALSE)</f>
        <v>35</v>
      </c>
      <c r="M55">
        <f>G55*Komponen!C10 + H55*Komponen!C11 + I55*Komponen!C12 + J55*Komponen!C13 + K55*Komponen!C14 + L55*Komponen!C15</f>
        <v>53.349999999999994</v>
      </c>
      <c r="N55" t="str">
        <f t="shared" si="1"/>
        <v>C</v>
      </c>
    </row>
    <row r="56" spans="1:14" x14ac:dyDescent="0.25">
      <c r="A56">
        <v>52</v>
      </c>
      <c r="B56" t="s">
        <v>180</v>
      </c>
      <c r="C56" t="s">
        <v>181</v>
      </c>
      <c r="D56">
        <v>156574</v>
      </c>
      <c r="E56" t="s">
        <v>1</v>
      </c>
      <c r="F56" t="s">
        <v>3</v>
      </c>
      <c r="G56" s="3">
        <f>VLOOKUP(C56,'[1]STRBAJA A'!$C$16:$I$73,2,FALSE)</f>
        <v>0</v>
      </c>
      <c r="H56" s="3"/>
      <c r="I56" s="3">
        <f>VLOOKUP(C56,'[1]STRBAJA A'!$C$16:$I$73,4,FALSE)</f>
        <v>30</v>
      </c>
      <c r="J56" s="3">
        <f>VLOOKUP(C56,'[1]STRBAJA A'!$C$16:$I$73,3,FALSE)</f>
        <v>98</v>
      </c>
      <c r="K56" s="3">
        <f>VLOOKUP(C56,'[1]STRBAJA A'!$C$16:$I$73,6,FALSE)</f>
        <v>35</v>
      </c>
      <c r="L56" s="3">
        <f>VLOOKUP(C56,'[1]STRBAJA A'!$C$16:$I$73,7,FALSE)</f>
        <v>13</v>
      </c>
      <c r="M56">
        <f>G56*Komponen!C10 + H56*Komponen!C11 + I56*Komponen!C12 + J56*Komponen!C13 + K56*Komponen!C14 + L56*Komponen!C15</f>
        <v>45.699999999999996</v>
      </c>
      <c r="N56" t="str">
        <f t="shared" si="1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2025-01-28T05:33:34Z</dcterms:created>
  <dcterms:modified xsi:type="dcterms:W3CDTF">2025-02-03T14:48:04Z</dcterms:modified>
  <cp:category>nilai</cp:category>
</cp:coreProperties>
</file>