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9765EAAD-400B-4ECA-BA86-DAB2B9F6C84A}" xr6:coauthVersionLast="47" xr6:coauthVersionMax="47" xr10:uidLastSave="{00000000-0000-0000-0000-000000000000}"/>
  <bookViews>
    <workbookView xWindow="-120" yWindow="-120" windowWidth="29040" windowHeight="164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externalReferences>
    <externalReference r:id="rId6"/>
  </externalReferences>
  <calcPr calcId="191029"/>
</workbook>
</file>

<file path=xl/calcChain.xml><?xml version="1.0" encoding="utf-8"?>
<calcChain xmlns="http://schemas.openxmlformats.org/spreadsheetml/2006/main">
  <c r="L5" i="4" l="1"/>
  <c r="K5" i="4"/>
  <c r="J5" i="4"/>
  <c r="I5" i="4"/>
  <c r="G5" i="4"/>
  <c r="G39" i="4"/>
  <c r="I39" i="4"/>
  <c r="J39" i="4"/>
  <c r="K39" i="4"/>
  <c r="L39" i="4"/>
  <c r="G40" i="4"/>
  <c r="I40" i="4"/>
  <c r="J40" i="4"/>
  <c r="K40" i="4"/>
  <c r="L40" i="4"/>
  <c r="G41" i="4"/>
  <c r="I41" i="4"/>
  <c r="J41" i="4"/>
  <c r="K41" i="4"/>
  <c r="L41" i="4"/>
  <c r="G42" i="4"/>
  <c r="I42" i="4"/>
  <c r="J42" i="4"/>
  <c r="K42" i="4"/>
  <c r="L42" i="4"/>
  <c r="G43" i="4"/>
  <c r="I43" i="4"/>
  <c r="J43" i="4"/>
  <c r="K43" i="4"/>
  <c r="L43" i="4"/>
  <c r="G44" i="4"/>
  <c r="I44" i="4"/>
  <c r="J44" i="4"/>
  <c r="K44" i="4"/>
  <c r="L44" i="4"/>
  <c r="G45" i="4"/>
  <c r="I45" i="4"/>
  <c r="J45" i="4"/>
  <c r="K45" i="4"/>
  <c r="L45" i="4"/>
  <c r="N45" i="4" s="1"/>
  <c r="G46" i="4"/>
  <c r="I46" i="4"/>
  <c r="J46" i="4"/>
  <c r="K46" i="4"/>
  <c r="L46" i="4"/>
  <c r="G47" i="4"/>
  <c r="I47" i="4"/>
  <c r="J47" i="4"/>
  <c r="K47" i="4"/>
  <c r="L47" i="4"/>
  <c r="G48" i="4"/>
  <c r="I48" i="4"/>
  <c r="J48" i="4"/>
  <c r="K48" i="4"/>
  <c r="L48" i="4"/>
  <c r="G49" i="4"/>
  <c r="I49" i="4"/>
  <c r="J49" i="4"/>
  <c r="K49" i="4"/>
  <c r="L49" i="4"/>
  <c r="G50" i="4"/>
  <c r="I50" i="4"/>
  <c r="J50" i="4"/>
  <c r="K50" i="4"/>
  <c r="M50" i="4" s="1"/>
  <c r="L50" i="4"/>
  <c r="G51" i="4"/>
  <c r="I51" i="4"/>
  <c r="J51" i="4"/>
  <c r="K51" i="4"/>
  <c r="L51" i="4"/>
  <c r="G52" i="4"/>
  <c r="I52" i="4"/>
  <c r="J52" i="4"/>
  <c r="K52" i="4"/>
  <c r="L52" i="4"/>
  <c r="G53" i="4"/>
  <c r="I53" i="4"/>
  <c r="J53" i="4"/>
  <c r="K53" i="4"/>
  <c r="L53" i="4"/>
  <c r="G54" i="4"/>
  <c r="I54" i="4"/>
  <c r="J54" i="4"/>
  <c r="K54" i="4"/>
  <c r="L54" i="4"/>
  <c r="G55" i="4"/>
  <c r="I55" i="4"/>
  <c r="J55" i="4"/>
  <c r="K55" i="4"/>
  <c r="L55" i="4"/>
  <c r="G56" i="4"/>
  <c r="I56" i="4"/>
  <c r="J56" i="4"/>
  <c r="K56" i="4"/>
  <c r="L56" i="4"/>
  <c r="G57" i="4"/>
  <c r="I57" i="4"/>
  <c r="J57" i="4"/>
  <c r="K57" i="4"/>
  <c r="L57" i="4"/>
  <c r="N57" i="4" s="1"/>
  <c r="G58" i="4"/>
  <c r="I58" i="4"/>
  <c r="J58" i="4"/>
  <c r="K58" i="4"/>
  <c r="L58" i="4"/>
  <c r="G59" i="4"/>
  <c r="I59" i="4"/>
  <c r="J59" i="4"/>
  <c r="K59" i="4"/>
  <c r="L59" i="4"/>
  <c r="G60" i="4"/>
  <c r="I60" i="4"/>
  <c r="J60" i="4"/>
  <c r="K60" i="4"/>
  <c r="L60" i="4"/>
  <c r="G61" i="4"/>
  <c r="I61" i="4"/>
  <c r="J61" i="4"/>
  <c r="K61" i="4"/>
  <c r="L61" i="4"/>
  <c r="L38" i="4"/>
  <c r="K38" i="4"/>
  <c r="J38" i="4"/>
  <c r="I38" i="4"/>
  <c r="G38" i="4"/>
  <c r="L37" i="4"/>
  <c r="K37" i="4"/>
  <c r="J37" i="4"/>
  <c r="I37" i="4"/>
  <c r="G37" i="4"/>
  <c r="L36" i="4"/>
  <c r="K36" i="4"/>
  <c r="J36" i="4"/>
  <c r="I36" i="4"/>
  <c r="G36" i="4"/>
  <c r="L35" i="4"/>
  <c r="K35" i="4"/>
  <c r="J35" i="4"/>
  <c r="I35" i="4"/>
  <c r="G35" i="4"/>
  <c r="L34" i="4"/>
  <c r="K34" i="4"/>
  <c r="J34" i="4"/>
  <c r="I34" i="4"/>
  <c r="G34" i="4"/>
  <c r="L33" i="4"/>
  <c r="K33" i="4"/>
  <c r="J33" i="4"/>
  <c r="I33" i="4"/>
  <c r="G33" i="4"/>
  <c r="L32" i="4"/>
  <c r="K32" i="4"/>
  <c r="J32" i="4"/>
  <c r="I32" i="4"/>
  <c r="G32" i="4"/>
  <c r="L31" i="4"/>
  <c r="K31" i="4"/>
  <c r="J31" i="4"/>
  <c r="I31" i="4"/>
  <c r="G31" i="4"/>
  <c r="L30" i="4"/>
  <c r="K30" i="4"/>
  <c r="J30" i="4"/>
  <c r="I30" i="4"/>
  <c r="G30" i="4"/>
  <c r="L29" i="4"/>
  <c r="K29" i="4"/>
  <c r="J29" i="4"/>
  <c r="I29" i="4"/>
  <c r="G29" i="4"/>
  <c r="L28" i="4"/>
  <c r="K28" i="4"/>
  <c r="J28" i="4"/>
  <c r="I28" i="4"/>
  <c r="G28" i="4"/>
  <c r="L27" i="4"/>
  <c r="K27" i="4"/>
  <c r="J27" i="4"/>
  <c r="I27" i="4"/>
  <c r="G27" i="4"/>
  <c r="L26" i="4"/>
  <c r="K26" i="4"/>
  <c r="J26" i="4"/>
  <c r="I26" i="4"/>
  <c r="G26" i="4"/>
  <c r="L25" i="4"/>
  <c r="K25" i="4"/>
  <c r="J25" i="4"/>
  <c r="I25" i="4"/>
  <c r="G25" i="4"/>
  <c r="L24" i="4"/>
  <c r="K24" i="4"/>
  <c r="J24" i="4"/>
  <c r="I24" i="4"/>
  <c r="G24" i="4"/>
  <c r="L23" i="4"/>
  <c r="K23" i="4"/>
  <c r="J23" i="4"/>
  <c r="I23" i="4"/>
  <c r="G23" i="4"/>
  <c r="N23" i="4" s="1"/>
  <c r="L22" i="4"/>
  <c r="K22" i="4"/>
  <c r="J22" i="4"/>
  <c r="I22" i="4"/>
  <c r="G22" i="4"/>
  <c r="L21" i="4"/>
  <c r="K21" i="4"/>
  <c r="J21" i="4"/>
  <c r="I21" i="4"/>
  <c r="G21" i="4"/>
  <c r="L20" i="4"/>
  <c r="K20" i="4"/>
  <c r="J20" i="4"/>
  <c r="I20" i="4"/>
  <c r="G20" i="4"/>
  <c r="L19" i="4"/>
  <c r="K19" i="4"/>
  <c r="J19" i="4"/>
  <c r="I19" i="4"/>
  <c r="G19" i="4"/>
  <c r="L18" i="4"/>
  <c r="K18" i="4"/>
  <c r="J18" i="4"/>
  <c r="I18" i="4"/>
  <c r="M18" i="4" s="1"/>
  <c r="G18" i="4"/>
  <c r="L17" i="4"/>
  <c r="K17" i="4"/>
  <c r="J17" i="4"/>
  <c r="I17" i="4"/>
  <c r="G17" i="4"/>
  <c r="L16" i="4"/>
  <c r="K16" i="4"/>
  <c r="J16" i="4"/>
  <c r="I16" i="4"/>
  <c r="G16" i="4"/>
  <c r="L15" i="4"/>
  <c r="K15" i="4"/>
  <c r="N15" i="4" s="1"/>
  <c r="J15" i="4"/>
  <c r="I15" i="4"/>
  <c r="G15" i="4"/>
  <c r="L14" i="4"/>
  <c r="K14" i="4"/>
  <c r="J14" i="4"/>
  <c r="I14" i="4"/>
  <c r="G14" i="4"/>
  <c r="L13" i="4"/>
  <c r="K13" i="4"/>
  <c r="J13" i="4"/>
  <c r="I13" i="4"/>
  <c r="G13" i="4"/>
  <c r="L12" i="4"/>
  <c r="K12" i="4"/>
  <c r="J12" i="4"/>
  <c r="I12" i="4"/>
  <c r="M12" i="4" s="1"/>
  <c r="N12" i="4" s="1"/>
  <c r="G12" i="4"/>
  <c r="L11" i="4"/>
  <c r="K11" i="4"/>
  <c r="J11" i="4"/>
  <c r="I11" i="4"/>
  <c r="G11" i="4"/>
  <c r="L10" i="4"/>
  <c r="K10" i="4"/>
  <c r="J10" i="4"/>
  <c r="I10" i="4"/>
  <c r="N10" i="4" s="1"/>
  <c r="G10" i="4"/>
  <c r="L9" i="4"/>
  <c r="K9" i="4"/>
  <c r="M9" i="4" s="1"/>
  <c r="J9" i="4"/>
  <c r="I9" i="4"/>
  <c r="G9" i="4"/>
  <c r="L8" i="4"/>
  <c r="K8" i="4"/>
  <c r="J8" i="4"/>
  <c r="N8" i="4" s="1"/>
  <c r="I8" i="4"/>
  <c r="G8" i="4"/>
  <c r="L7" i="4"/>
  <c r="K7" i="4"/>
  <c r="J7" i="4"/>
  <c r="I7" i="4"/>
  <c r="G7" i="4"/>
  <c r="L6" i="4"/>
  <c r="K6" i="4"/>
  <c r="J6" i="4"/>
  <c r="I6" i="4"/>
  <c r="N6" i="4" s="1"/>
  <c r="G6" i="4"/>
  <c r="M5" i="4"/>
  <c r="N5" i="4" s="1"/>
  <c r="N61" i="4"/>
  <c r="M61" i="4"/>
  <c r="N59" i="4"/>
  <c r="M59" i="4"/>
  <c r="N58" i="4"/>
  <c r="M58" i="4"/>
  <c r="M57" i="4"/>
  <c r="N56" i="4"/>
  <c r="M56" i="4"/>
  <c r="N54" i="4"/>
  <c r="M54" i="4"/>
  <c r="N52" i="4"/>
  <c r="M52" i="4"/>
  <c r="M51" i="4"/>
  <c r="N51" i="4" s="1"/>
  <c r="N49" i="4"/>
  <c r="M49" i="4"/>
  <c r="N47" i="4"/>
  <c r="M47" i="4"/>
  <c r="N46" i="4"/>
  <c r="M46" i="4"/>
  <c r="M45" i="4"/>
  <c r="N44" i="4"/>
  <c r="M44" i="4"/>
  <c r="N42" i="4"/>
  <c r="M42" i="4"/>
  <c r="N40" i="4"/>
  <c r="M40" i="4"/>
  <c r="M39" i="4"/>
  <c r="N39" i="4" s="1"/>
  <c r="M33" i="4"/>
  <c r="N24" i="4"/>
  <c r="M24" i="4"/>
  <c r="M23" i="4"/>
  <c r="M22" i="4"/>
  <c r="N22" i="4" s="1"/>
  <c r="N20" i="4"/>
  <c r="M20" i="4"/>
  <c r="N17" i="4"/>
  <c r="M17" i="4"/>
  <c r="M15" i="4"/>
  <c r="M14" i="4"/>
  <c r="N14" i="4" s="1"/>
  <c r="N11" i="4"/>
  <c r="M11" i="4"/>
  <c r="M10" i="4"/>
  <c r="M8" i="4"/>
  <c r="N7" i="4"/>
  <c r="M7" i="4"/>
  <c r="M6" i="4"/>
  <c r="C16" i="3"/>
  <c r="N41" i="4" l="1"/>
  <c r="N43" i="4"/>
  <c r="N60" i="4"/>
  <c r="N50" i="4"/>
  <c r="M41" i="4"/>
  <c r="M53" i="4"/>
  <c r="N53" i="4" s="1"/>
  <c r="M48" i="4"/>
  <c r="N48" i="4" s="1"/>
  <c r="M60" i="4"/>
  <c r="M43" i="4"/>
  <c r="M55" i="4"/>
  <c r="N55" i="4" s="1"/>
  <c r="N34" i="4"/>
  <c r="M25" i="4"/>
  <c r="N25" i="4" s="1"/>
  <c r="M35" i="4"/>
  <c r="N33" i="4"/>
  <c r="M31" i="4"/>
  <c r="M34" i="4"/>
  <c r="M38" i="4"/>
  <c r="N38" i="4" s="1"/>
  <c r="M37" i="4"/>
  <c r="N37" i="4" s="1"/>
  <c r="M36" i="4"/>
  <c r="N36" i="4" s="1"/>
  <c r="N35" i="4"/>
  <c r="M29" i="4"/>
  <c r="N29" i="4" s="1"/>
  <c r="M27" i="4"/>
  <c r="N27" i="4" s="1"/>
  <c r="M32" i="4"/>
  <c r="N32" i="4" s="1"/>
  <c r="M30" i="4"/>
  <c r="N30" i="4" s="1"/>
  <c r="N31" i="4"/>
  <c r="M28" i="4"/>
  <c r="N28" i="4" s="1"/>
  <c r="M26" i="4"/>
  <c r="N26" i="4" s="1"/>
  <c r="M21" i="4"/>
  <c r="N21" i="4" s="1"/>
  <c r="M19" i="4"/>
  <c r="N19" i="4" s="1"/>
  <c r="N18" i="4"/>
  <c r="M16" i="4"/>
  <c r="N16" i="4" s="1"/>
  <c r="M13" i="4"/>
  <c r="N13" i="4" s="1"/>
  <c r="N9" i="4"/>
</calcChain>
</file>

<file path=xl/sharedStrings.xml><?xml version="1.0" encoding="utf-8"?>
<sst xmlns="http://schemas.openxmlformats.org/spreadsheetml/2006/main" count="324" uniqueCount="193">
  <si>
    <t>KODE MK</t>
  </si>
  <si>
    <t>D1B2A33B</t>
  </si>
  <si>
    <t>NAMA MK</t>
  </si>
  <si>
    <t>STRUKTUR BANGUNAN BAJA</t>
  </si>
  <si>
    <t>NAMA KELAS</t>
  </si>
  <si>
    <t>5E</t>
  </si>
  <si>
    <t>Program Studi</t>
  </si>
  <si>
    <t>S1 TEKNIK SIPIL</t>
  </si>
  <si>
    <t>Fakultas</t>
  </si>
  <si>
    <t>TEKNIK</t>
  </si>
  <si>
    <t>Semester</t>
  </si>
  <si>
    <t>Nama Dosen</t>
  </si>
  <si>
    <t>HAFIZ HAMDANI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</si>
  <si>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</si>
  <si>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</si>
  <si>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</si>
  <si>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</si>
  <si>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</si>
  <si>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</si>
  <si>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</si>
  <si>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</si>
  <si>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</si>
  <si>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</si>
  <si>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</si>
  <si>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</si>
  <si>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</si>
  <si>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</si>
  <si>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</si>
  <si>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</si>
  <si>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</si>
  <si>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</si>
  <si>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</si>
  <si>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</si>
  <si>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</si>
  <si>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</si>
  <si>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</si>
  <si>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</si>
  <si>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</si>
  <si>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</si>
  <si>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</si>
  <si>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</si>
  <si>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</si>
  <si>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</si>
  <si>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</si>
  <si>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</si>
  <si>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</si>
  <si>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</si>
  <si>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</si>
  <si>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</si>
  <si>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</si>
  <si>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</si>
  <si>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</si>
  <si>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</si>
  <si>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</si>
  <si>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</si>
  <si>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</si>
  <si>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</si>
  <si>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</si>
  <si>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</si>
  <si>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</si>
  <si>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</si>
  <si>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</si>
  <si>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</si>
  <si>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</si>
  <si>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</si>
  <si>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</si>
  <si>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</si>
  <si>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</si>
  <si>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STRUKTUR BANGUNAN BAJA (D1B2A33B)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</si>
  <si>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</si>
  <si>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</si>
  <si>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</si>
  <si>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</si>
  <si>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</si>
  <si>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</si>
  <si>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</si>
  <si>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</si>
  <si>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</si>
  <si>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2019D1B133</t>
  </si>
  <si>
    <t>DWIPRAMANA PUTRA</t>
  </si>
  <si>
    <t>2021D1B102</t>
  </si>
  <si>
    <t>DIMAS SAPUTRA</t>
  </si>
  <si>
    <t>2021D1B104</t>
  </si>
  <si>
    <t>FIRMAN ADYTIA MUZTABAR</t>
  </si>
  <si>
    <t>2021D1B105</t>
  </si>
  <si>
    <t>HAERUL HAMZAH</t>
  </si>
  <si>
    <t>2021D1B106</t>
  </si>
  <si>
    <t>ILHAM YAKUP</t>
  </si>
  <si>
    <t>2021D1B111</t>
  </si>
  <si>
    <t>M. RAMDANI NOVALDI</t>
  </si>
  <si>
    <t>2021D1B112</t>
  </si>
  <si>
    <t>M. RIZAL AL MUHLASA</t>
  </si>
  <si>
    <t>2021D1B120</t>
  </si>
  <si>
    <t>MUHAMAD BASIR</t>
  </si>
  <si>
    <t>2021D1B121</t>
  </si>
  <si>
    <t>MUHAMMAD FAWAID</t>
  </si>
  <si>
    <t>2021D1B122</t>
  </si>
  <si>
    <t>MUHAMMAD FEBRIANSYAH</t>
  </si>
  <si>
    <t>2021D1B123</t>
  </si>
  <si>
    <t>MUHAMMAD ZAELANI EFENDI</t>
  </si>
  <si>
    <t>2021D1B124</t>
  </si>
  <si>
    <t>MUKHTAR TOYYIB</t>
  </si>
  <si>
    <t>2021D1B125</t>
  </si>
  <si>
    <t>DELTA FEBRIYANTA</t>
  </si>
  <si>
    <t>2021D1B127</t>
  </si>
  <si>
    <t>INDRA ISWANDI</t>
  </si>
  <si>
    <t>2021D1B129</t>
  </si>
  <si>
    <t>KHALIK AHMAD IBUN</t>
  </si>
  <si>
    <t>2021D1B131</t>
  </si>
  <si>
    <t>M. GUFRAN ARASID</t>
  </si>
  <si>
    <t>2021D1B135</t>
  </si>
  <si>
    <t>MUHAMMAD DANU</t>
  </si>
  <si>
    <t>2021D1B137</t>
  </si>
  <si>
    <t>NAJWA AMALIA ASSEGAF</t>
  </si>
  <si>
    <t>2021D1B138</t>
  </si>
  <si>
    <t>NUR ANNISA</t>
  </si>
  <si>
    <t>2021D1B140</t>
  </si>
  <si>
    <t>OPAN RIADI</t>
  </si>
  <si>
    <t>2021D1B141</t>
  </si>
  <si>
    <t>PARAS SEPTIYANI PUTRI</t>
  </si>
  <si>
    <t>Struktur Bangunan Baja</t>
  </si>
  <si>
    <t>2021D1B142</t>
  </si>
  <si>
    <t>PUTRI NABILA</t>
  </si>
  <si>
    <t>2021D1B143</t>
  </si>
  <si>
    <t>RADIMAN</t>
  </si>
  <si>
    <t>2021D1B144</t>
  </si>
  <si>
    <t>RATIH SUSANTI</t>
  </si>
  <si>
    <t>2021D1B145</t>
  </si>
  <si>
    <t>RETNO DAMAYANTI ZUHRI</t>
  </si>
  <si>
    <t>2021D1B146</t>
  </si>
  <si>
    <t>RINGKA NINIS AMANDARI</t>
  </si>
  <si>
    <t>2021D1B147</t>
  </si>
  <si>
    <t>RIO AZWARDI</t>
  </si>
  <si>
    <t>2021D1B148</t>
  </si>
  <si>
    <t>RIRIN DWIARIANTI</t>
  </si>
  <si>
    <t>2021D1B150</t>
  </si>
  <si>
    <t>ROISAN</t>
  </si>
  <si>
    <t>2021D1B151</t>
  </si>
  <si>
    <t>ROSDIANA</t>
  </si>
  <si>
    <t>2021D1B152</t>
  </si>
  <si>
    <t>ROY TANZANI</t>
  </si>
  <si>
    <t>2021D1B153</t>
  </si>
  <si>
    <t>SAGAP SAUFI ALYDRUS</t>
  </si>
  <si>
    <t>2021D1B155</t>
  </si>
  <si>
    <t>SALSABILLAH A.</t>
  </si>
  <si>
    <t>2021D1B174</t>
  </si>
  <si>
    <t>SUPIAN ALFARIZI</t>
  </si>
  <si>
    <t>2022D1B125</t>
  </si>
  <si>
    <t>LALU ZULFANDI SABDA WIRAHMAN</t>
  </si>
  <si>
    <t>2022D1B129</t>
  </si>
  <si>
    <t>MIRZA FAHMI MUAZI</t>
  </si>
  <si>
    <t>2022D1B130</t>
  </si>
  <si>
    <t>MUH. FAIQUL IKHSAN</t>
  </si>
  <si>
    <t>2022D1B131</t>
  </si>
  <si>
    <t>MUHAMAD ARIL</t>
  </si>
  <si>
    <t>2022D1B133</t>
  </si>
  <si>
    <t>MUHAMMAD ARLANGGA</t>
  </si>
  <si>
    <t>2022D1B134</t>
  </si>
  <si>
    <t>MUHAMMAD GAZWAN AL GIFFARI</t>
  </si>
  <si>
    <t>2022D1B137</t>
  </si>
  <si>
    <t>RESTU ANGGARA</t>
  </si>
  <si>
    <t>2022D1B138</t>
  </si>
  <si>
    <t>RIKO ARDIANSYAH</t>
  </si>
  <si>
    <t>2022D1B139</t>
  </si>
  <si>
    <t>RIZQI MUSTOFA AHMAD</t>
  </si>
  <si>
    <t>2022D1B140</t>
  </si>
  <si>
    <t>SAIFUDIN ANSARI</t>
  </si>
  <si>
    <t>2022D1B141</t>
  </si>
  <si>
    <t>SITI MUSTIKA SARI</t>
  </si>
  <si>
    <t>2022D1B142</t>
  </si>
  <si>
    <t>SOFYAN ALADI</t>
  </si>
  <si>
    <t>2022D1B143</t>
  </si>
  <si>
    <t>SYARIF HIDAYATULLOH</t>
  </si>
  <si>
    <t>2022D1B144</t>
  </si>
  <si>
    <t>ZIADUL ULUM</t>
  </si>
  <si>
    <t>2022D1B145P</t>
  </si>
  <si>
    <t>YAAFIURRIFQY KHAIRIALDI</t>
  </si>
  <si>
    <t>2022D1B148</t>
  </si>
  <si>
    <t>A'ADZAN</t>
  </si>
  <si>
    <t>2022D1B149</t>
  </si>
  <si>
    <t>AINUN VIRA NABILA</t>
  </si>
  <si>
    <t>2022D1B153</t>
  </si>
  <si>
    <t>DWINA JANUARTY PASYA PUTRI</t>
  </si>
  <si>
    <t>2022D1B154</t>
  </si>
  <si>
    <t>FITRIANA</t>
  </si>
  <si>
    <t>2022D1B155</t>
  </si>
  <si>
    <t>HAULIDA ISNAINI</t>
  </si>
  <si>
    <t>2022D1B157</t>
  </si>
  <si>
    <t>HERAWATI SASMITA</t>
  </si>
  <si>
    <t>2022D1B158</t>
  </si>
  <si>
    <t>HURUN AIN</t>
  </si>
  <si>
    <t>2022D1B164</t>
  </si>
  <si>
    <t>M. WAHYU RAMDANI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</si>
</sst>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NILAI%20AKHIR%20GANJIL%202024.xlsx" TargetMode="External"/><Relationship Id="rId1" Type="http://schemas.openxmlformats.org/officeDocument/2006/relationships/externalLinkPath" Target="file:///D:\NILAI%20AKHIR%20GANJIL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SST A"/>
      <sheetName val="ASST B"/>
      <sheetName val="ASST C"/>
      <sheetName val="ASST D"/>
      <sheetName val="ASST E"/>
      <sheetName val="BIM A"/>
      <sheetName val="BIM B"/>
      <sheetName val="BIM C"/>
      <sheetName val="BIM D"/>
      <sheetName val="BIM E"/>
      <sheetName val="BIM F"/>
      <sheetName val="STRBAJA A"/>
      <sheetName val="STRBAJA B"/>
      <sheetName val="STRBAJA C"/>
      <sheetName val="STRBAJA D"/>
      <sheetName val="STRBAJA E"/>
      <sheetName val="STRBAJA F"/>
      <sheetName val="CAPSTONE"/>
      <sheetName val="REKAP"/>
      <sheetName val="ASAL STJ"/>
      <sheetName val="STJ TAHAP 1"/>
      <sheetName val="STJ TAHAP 2"/>
      <sheetName val="STJ TAHAP 3"/>
      <sheetName val="STJ TAHAP 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6">
          <cell r="C16" t="str">
            <v>MUHAMMAD AMIRUL</v>
          </cell>
          <cell r="F16">
            <v>73</v>
          </cell>
        </row>
        <row r="17">
          <cell r="C17" t="str">
            <v>IZRA FANANI</v>
          </cell>
          <cell r="F17">
            <v>56</v>
          </cell>
          <cell r="G17">
            <v>0</v>
          </cell>
        </row>
        <row r="18">
          <cell r="C18" t="str">
            <v>LAELA SEKA FITRI</v>
          </cell>
          <cell r="F18">
            <v>66.8</v>
          </cell>
          <cell r="G18">
            <v>10</v>
          </cell>
          <cell r="H18">
            <v>90</v>
          </cell>
        </row>
        <row r="19">
          <cell r="C19" t="str">
            <v>MUHAMMAD AMIR KHOTIMI</v>
          </cell>
          <cell r="F19">
            <v>79</v>
          </cell>
          <cell r="G19">
            <v>10</v>
          </cell>
          <cell r="H19">
            <v>15</v>
          </cell>
        </row>
        <row r="20">
          <cell r="C20" t="str">
            <v>MUHAMMAD HIDAYATULLAH</v>
          </cell>
          <cell r="F20">
            <v>58.6</v>
          </cell>
          <cell r="G20">
            <v>40</v>
          </cell>
          <cell r="H20">
            <v>75</v>
          </cell>
        </row>
        <row r="21">
          <cell r="C21" t="str">
            <v>I MADE ARYA YUS PRANATHA</v>
          </cell>
          <cell r="F21">
            <v>58</v>
          </cell>
          <cell r="G21">
            <v>0</v>
          </cell>
          <cell r="H21">
            <v>0</v>
          </cell>
        </row>
        <row r="22">
          <cell r="C22" t="str">
            <v>IKSAN FERDIANSYAH</v>
          </cell>
          <cell r="D22">
            <v>1.5</v>
          </cell>
          <cell r="E22">
            <v>6</v>
          </cell>
          <cell r="F22">
            <v>63</v>
          </cell>
          <cell r="G22">
            <v>0</v>
          </cell>
          <cell r="H22">
            <v>25</v>
          </cell>
        </row>
        <row r="23">
          <cell r="C23" t="str">
            <v>INDRAWAN</v>
          </cell>
          <cell r="D23">
            <v>4</v>
          </cell>
          <cell r="E23">
            <v>9</v>
          </cell>
          <cell r="F23">
            <v>68</v>
          </cell>
          <cell r="G23">
            <v>35</v>
          </cell>
          <cell r="H23">
            <v>15</v>
          </cell>
        </row>
        <row r="24">
          <cell r="C24" t="str">
            <v>ISHAKA</v>
          </cell>
          <cell r="E24">
            <v>6</v>
          </cell>
          <cell r="F24">
            <v>62</v>
          </cell>
          <cell r="G24">
            <v>5</v>
          </cell>
          <cell r="H24">
            <v>10</v>
          </cell>
        </row>
        <row r="25">
          <cell r="C25" t="str">
            <v>JANUAR RAMDHANI</v>
          </cell>
          <cell r="D25">
            <v>5.5</v>
          </cell>
          <cell r="E25">
            <v>6</v>
          </cell>
          <cell r="F25">
            <v>8</v>
          </cell>
          <cell r="G25">
            <v>30</v>
          </cell>
          <cell r="H25">
            <v>55</v>
          </cell>
        </row>
        <row r="26">
          <cell r="C26" t="str">
            <v>LALU ANDIKA RAMADHAN</v>
          </cell>
          <cell r="D26">
            <v>4</v>
          </cell>
          <cell r="E26">
            <v>12</v>
          </cell>
          <cell r="F26">
            <v>65</v>
          </cell>
          <cell r="G26">
            <v>0</v>
          </cell>
          <cell r="H26">
            <v>43</v>
          </cell>
        </row>
        <row r="27">
          <cell r="C27" t="str">
            <v>LALU FAHRUL ADAM</v>
          </cell>
          <cell r="D27">
            <v>8</v>
          </cell>
          <cell r="F27">
            <v>66</v>
          </cell>
          <cell r="G27">
            <v>25</v>
          </cell>
          <cell r="H27">
            <v>60</v>
          </cell>
        </row>
        <row r="28">
          <cell r="C28" t="str">
            <v>LALU GEDE DIARJA</v>
          </cell>
          <cell r="E28">
            <v>0</v>
          </cell>
          <cell r="F28">
            <v>61</v>
          </cell>
          <cell r="G28">
            <v>0</v>
          </cell>
          <cell r="H28">
            <v>10</v>
          </cell>
        </row>
        <row r="29">
          <cell r="C29" t="str">
            <v>LALU MUHAMAD BOLGIATUL ARIDI ALJAUHARI</v>
          </cell>
          <cell r="F29">
            <v>8</v>
          </cell>
        </row>
        <row r="30">
          <cell r="C30" t="str">
            <v>M. AIMIN MUNANDAR</v>
          </cell>
          <cell r="D30">
            <v>3.5</v>
          </cell>
          <cell r="E30">
            <v>6</v>
          </cell>
          <cell r="F30">
            <v>8</v>
          </cell>
          <cell r="G30">
            <v>35</v>
          </cell>
          <cell r="H30">
            <v>10</v>
          </cell>
        </row>
        <row r="31">
          <cell r="C31" t="str">
            <v>M. ARDIANSYAH</v>
          </cell>
          <cell r="D31">
            <v>1</v>
          </cell>
          <cell r="F31">
            <v>8</v>
          </cell>
          <cell r="G31">
            <v>20</v>
          </cell>
          <cell r="H31">
            <v>0</v>
          </cell>
        </row>
        <row r="32">
          <cell r="C32" t="str">
            <v>M. FAJRIN</v>
          </cell>
          <cell r="D32">
            <v>2</v>
          </cell>
          <cell r="F32">
            <v>8</v>
          </cell>
          <cell r="G32">
            <v>0</v>
          </cell>
          <cell r="H32">
            <v>0</v>
          </cell>
        </row>
        <row r="33">
          <cell r="C33" t="str">
            <v>M. RISKI DARMAWAN</v>
          </cell>
          <cell r="F33">
            <v>66</v>
          </cell>
          <cell r="G33">
            <v>0</v>
          </cell>
          <cell r="H33">
            <v>0</v>
          </cell>
        </row>
        <row r="34">
          <cell r="C34" t="str">
            <v>MAULIDDAH ALARAS</v>
          </cell>
          <cell r="D34">
            <v>2</v>
          </cell>
          <cell r="E34">
            <v>6</v>
          </cell>
          <cell r="F34">
            <v>84</v>
          </cell>
          <cell r="G34">
            <v>35</v>
          </cell>
          <cell r="H34">
            <v>40</v>
          </cell>
        </row>
        <row r="35">
          <cell r="C35" t="str">
            <v>MOH. HABIB TANTAWI</v>
          </cell>
          <cell r="E35">
            <v>0</v>
          </cell>
          <cell r="F35">
            <v>60</v>
          </cell>
          <cell r="H35">
            <v>5</v>
          </cell>
        </row>
        <row r="36">
          <cell r="C36" t="str">
            <v>MOH. MAULANA ROSIDI</v>
          </cell>
          <cell r="F36">
            <v>53</v>
          </cell>
        </row>
        <row r="37">
          <cell r="C37" t="str">
            <v>MUHAMAD REDHI FIRMANSYAH</v>
          </cell>
          <cell r="F37">
            <v>8</v>
          </cell>
          <cell r="G37">
            <v>0</v>
          </cell>
        </row>
        <row r="38">
          <cell r="C38" t="str">
            <v>MUHAMMAD KUMAIDI</v>
          </cell>
          <cell r="D38">
            <v>1</v>
          </cell>
          <cell r="E38">
            <v>0</v>
          </cell>
          <cell r="F38">
            <v>66</v>
          </cell>
          <cell r="G38">
            <v>0</v>
          </cell>
          <cell r="H38">
            <v>0</v>
          </cell>
        </row>
        <row r="39">
          <cell r="C39" t="str">
            <v>MUHAMMAD QUDRAT AHSANI</v>
          </cell>
          <cell r="D39">
            <v>1</v>
          </cell>
          <cell r="E39">
            <v>6</v>
          </cell>
          <cell r="F39">
            <v>8</v>
          </cell>
          <cell r="H39">
            <v>20</v>
          </cell>
        </row>
        <row r="40">
          <cell r="C40" t="str">
            <v>MUHAMMAD SULHAN HAIRI</v>
          </cell>
          <cell r="E40">
            <v>0</v>
          </cell>
          <cell r="F40">
            <v>66</v>
          </cell>
          <cell r="G40">
            <v>0</v>
          </cell>
          <cell r="H40">
            <v>15</v>
          </cell>
        </row>
        <row r="41">
          <cell r="C41" t="str">
            <v>NANDA RICKY ASWARA</v>
          </cell>
          <cell r="F41">
            <v>60</v>
          </cell>
          <cell r="G41">
            <v>0</v>
          </cell>
          <cell r="H41">
            <v>0</v>
          </cell>
        </row>
        <row r="42">
          <cell r="C42" t="str">
            <v>NURUL JUMIATI</v>
          </cell>
          <cell r="E42">
            <v>6</v>
          </cell>
          <cell r="F42">
            <v>8</v>
          </cell>
          <cell r="G42">
            <v>0</v>
          </cell>
          <cell r="H42">
            <v>0</v>
          </cell>
        </row>
        <row r="43">
          <cell r="C43" t="str">
            <v>MUHAMMAD SAHNAN SAPUTRA</v>
          </cell>
          <cell r="D43">
            <v>6</v>
          </cell>
          <cell r="F43">
            <v>63</v>
          </cell>
          <cell r="G43">
            <v>5</v>
          </cell>
          <cell r="H43">
            <v>94</v>
          </cell>
        </row>
        <row r="44">
          <cell r="C44" t="str">
            <v>M. IKBAL</v>
          </cell>
          <cell r="D44">
            <v>8</v>
          </cell>
          <cell r="F44">
            <v>56</v>
          </cell>
          <cell r="G44">
            <v>2</v>
          </cell>
          <cell r="H44">
            <v>97</v>
          </cell>
        </row>
        <row r="45">
          <cell r="C45" t="str">
            <v>DIKI HARDIAN HUTAMA PUTRA</v>
          </cell>
          <cell r="D45">
            <v>13.5</v>
          </cell>
          <cell r="E45">
            <v>40</v>
          </cell>
          <cell r="F45">
            <v>58</v>
          </cell>
          <cell r="G45">
            <v>45</v>
          </cell>
          <cell r="H45">
            <v>104</v>
          </cell>
        </row>
        <row r="46">
          <cell r="C46" t="str">
            <v>BAIQ NUR ANA TALITI PARASTUTI</v>
          </cell>
          <cell r="D46">
            <v>2.5</v>
          </cell>
          <cell r="E46">
            <v>20</v>
          </cell>
          <cell r="F46">
            <v>58</v>
          </cell>
          <cell r="G46">
            <v>0</v>
          </cell>
          <cell r="H46">
            <v>116.5</v>
          </cell>
        </row>
        <row r="47">
          <cell r="C47" t="str">
            <v>SOFIAN HIDAYATULLAH</v>
          </cell>
          <cell r="D47">
            <v>7.5</v>
          </cell>
          <cell r="F47">
            <v>58</v>
          </cell>
          <cell r="G47">
            <v>15</v>
          </cell>
          <cell r="H47">
            <v>90</v>
          </cell>
        </row>
        <row r="48">
          <cell r="C48" t="str">
            <v>FIRMAN ADYTIA MUZTABAR</v>
          </cell>
          <cell r="F48">
            <v>58</v>
          </cell>
          <cell r="G48">
            <v>40</v>
          </cell>
          <cell r="H48">
            <v>77</v>
          </cell>
        </row>
        <row r="49">
          <cell r="C49" t="str">
            <v>MUHAMMAD WILDAN MUBARAK</v>
          </cell>
          <cell r="F49">
            <v>43</v>
          </cell>
          <cell r="G49">
            <v>15</v>
          </cell>
          <cell r="H49">
            <v>5</v>
          </cell>
        </row>
        <row r="50">
          <cell r="C50" t="str">
            <v>APRIYA RADIYATI NINGSIH</v>
          </cell>
          <cell r="D50">
            <v>4</v>
          </cell>
          <cell r="E50">
            <v>20</v>
          </cell>
          <cell r="F50">
            <v>58</v>
          </cell>
          <cell r="G50">
            <v>0</v>
          </cell>
          <cell r="H50">
            <v>130</v>
          </cell>
        </row>
        <row r="51">
          <cell r="C51" t="str">
            <v>M. ALI FIKRI</v>
          </cell>
          <cell r="F51">
            <v>59</v>
          </cell>
          <cell r="G51">
            <v>5</v>
          </cell>
          <cell r="H51">
            <v>110</v>
          </cell>
        </row>
        <row r="52">
          <cell r="C52" t="str">
            <v>M. FAISAL DANIL</v>
          </cell>
          <cell r="F52">
            <v>55</v>
          </cell>
          <cell r="G52">
            <v>0</v>
          </cell>
          <cell r="H52">
            <v>0</v>
          </cell>
        </row>
        <row r="53">
          <cell r="C53" t="str">
            <v>HAERUL HAMZAH</v>
          </cell>
          <cell r="D53">
            <v>6</v>
          </cell>
          <cell r="E53">
            <v>58</v>
          </cell>
          <cell r="F53">
            <v>53</v>
          </cell>
          <cell r="G53">
            <v>0</v>
          </cell>
          <cell r="H53">
            <v>65</v>
          </cell>
        </row>
        <row r="54">
          <cell r="C54" t="str">
            <v>M. RAHMAN HIDAYAT</v>
          </cell>
          <cell r="F54">
            <v>78</v>
          </cell>
          <cell r="G54">
            <v>25</v>
          </cell>
          <cell r="H54">
            <v>65</v>
          </cell>
        </row>
        <row r="55">
          <cell r="C55" t="str">
            <v>DIMITRI IRFAN SAPUTRA</v>
          </cell>
          <cell r="F55">
            <v>63</v>
          </cell>
          <cell r="G55">
            <v>5</v>
          </cell>
          <cell r="H55">
            <v>10</v>
          </cell>
        </row>
        <row r="56">
          <cell r="C56" t="str">
            <v>DIMAS SAPUTRA</v>
          </cell>
          <cell r="D56">
            <v>2</v>
          </cell>
          <cell r="F56">
            <v>76</v>
          </cell>
          <cell r="G56">
            <v>5</v>
          </cell>
          <cell r="H56">
            <v>70</v>
          </cell>
        </row>
        <row r="57">
          <cell r="C57" t="str">
            <v>AHNAF SAPUTRA</v>
          </cell>
          <cell r="F57">
            <v>63</v>
          </cell>
          <cell r="G57">
            <v>5</v>
          </cell>
          <cell r="H57">
            <v>107</v>
          </cell>
        </row>
        <row r="58">
          <cell r="C58" t="str">
            <v>ALDI FERNIAWAN</v>
          </cell>
          <cell r="D58">
            <v>3.5</v>
          </cell>
          <cell r="F58">
            <v>58</v>
          </cell>
          <cell r="G58">
            <v>10</v>
          </cell>
          <cell r="H58">
            <v>125</v>
          </cell>
        </row>
        <row r="59">
          <cell r="C59" t="str">
            <v>PATHURRAHMAN</v>
          </cell>
          <cell r="E59">
            <v>31</v>
          </cell>
          <cell r="F59">
            <v>63</v>
          </cell>
          <cell r="G59">
            <v>5</v>
          </cell>
          <cell r="H59">
            <v>84</v>
          </cell>
        </row>
        <row r="60">
          <cell r="C60" t="str">
            <v>ALDI SURYAWAN</v>
          </cell>
          <cell r="D60">
            <v>6</v>
          </cell>
          <cell r="F60">
            <v>58</v>
          </cell>
          <cell r="G60">
            <v>35</v>
          </cell>
          <cell r="H60">
            <v>125</v>
          </cell>
        </row>
        <row r="61">
          <cell r="C61" t="str">
            <v>MUHAMAD FAUZAN</v>
          </cell>
          <cell r="F61">
            <v>53</v>
          </cell>
          <cell r="G61">
            <v>10</v>
          </cell>
        </row>
        <row r="62">
          <cell r="C62" t="str">
            <v>ISRAWAN</v>
          </cell>
          <cell r="E62">
            <v>55</v>
          </cell>
          <cell r="F62">
            <v>59.6</v>
          </cell>
          <cell r="G62">
            <v>35</v>
          </cell>
          <cell r="H62">
            <v>63</v>
          </cell>
        </row>
        <row r="63">
          <cell r="C63" t="str">
            <v>ALDI AGUSTIAWAN</v>
          </cell>
          <cell r="D63">
            <v>13</v>
          </cell>
          <cell r="E63">
            <v>11</v>
          </cell>
          <cell r="F63">
            <v>58</v>
          </cell>
          <cell r="G63">
            <v>45</v>
          </cell>
          <cell r="H63">
            <v>23</v>
          </cell>
        </row>
        <row r="64">
          <cell r="C64" t="str">
            <v>AHMAD ZAENUDIN</v>
          </cell>
          <cell r="D64">
            <v>3</v>
          </cell>
          <cell r="F64">
            <v>66</v>
          </cell>
          <cell r="G64">
            <v>25</v>
          </cell>
          <cell r="H64">
            <v>74</v>
          </cell>
        </row>
        <row r="65">
          <cell r="C65" t="str">
            <v>MUHAMMAD ZAENUL TANTANI</v>
          </cell>
          <cell r="E65">
            <v>25</v>
          </cell>
          <cell r="F65">
            <v>75.599999999999994</v>
          </cell>
          <cell r="G65">
            <v>2</v>
          </cell>
          <cell r="H65">
            <v>10</v>
          </cell>
        </row>
        <row r="66">
          <cell r="C66" t="str">
            <v>M. FADEL RAMADHAN</v>
          </cell>
          <cell r="F66">
            <v>75</v>
          </cell>
          <cell r="G66">
            <v>22</v>
          </cell>
          <cell r="H66">
            <v>80</v>
          </cell>
        </row>
      </sheetData>
      <sheetData sheetId="14">
        <row r="16">
          <cell r="C16" t="str">
            <v>MUHAMMAD IQBAL</v>
          </cell>
          <cell r="D16">
            <v>3</v>
          </cell>
          <cell r="E16">
            <v>5</v>
          </cell>
          <cell r="F16">
            <v>58.1</v>
          </cell>
          <cell r="G16">
            <v>15</v>
          </cell>
          <cell r="H16">
            <v>75</v>
          </cell>
        </row>
        <row r="17">
          <cell r="C17" t="str">
            <v>PUTRI KAIDATUL JANAH</v>
          </cell>
          <cell r="F17">
            <v>8</v>
          </cell>
          <cell r="G17">
            <v>0</v>
          </cell>
          <cell r="H17">
            <v>0</v>
          </cell>
        </row>
        <row r="18">
          <cell r="C18" t="str">
            <v>RHI WAHYU MUKARROBIN</v>
          </cell>
          <cell r="F18">
            <v>8</v>
          </cell>
        </row>
        <row r="19">
          <cell r="C19" t="str">
            <v>RIGNA</v>
          </cell>
          <cell r="F19">
            <v>63</v>
          </cell>
          <cell r="G19">
            <v>0</v>
          </cell>
          <cell r="H19">
            <v>10</v>
          </cell>
        </row>
        <row r="20">
          <cell r="C20" t="str">
            <v>RIZKI AGUNG WARDANI</v>
          </cell>
          <cell r="F20">
            <v>8</v>
          </cell>
          <cell r="G20">
            <v>20</v>
          </cell>
          <cell r="H20">
            <v>0</v>
          </cell>
        </row>
        <row r="21">
          <cell r="C21" t="str">
            <v>RIZKY KARUNIA AGUSTHA</v>
          </cell>
          <cell r="D21">
            <v>40</v>
          </cell>
          <cell r="E21">
            <v>70</v>
          </cell>
          <cell r="F21">
            <v>63.1</v>
          </cell>
          <cell r="G21">
            <v>2</v>
          </cell>
          <cell r="H21">
            <v>23</v>
          </cell>
        </row>
        <row r="22">
          <cell r="C22" t="str">
            <v>ROY MANDALA PUTRA</v>
          </cell>
          <cell r="F22">
            <v>8</v>
          </cell>
          <cell r="G22">
            <v>35</v>
          </cell>
          <cell r="H22">
            <v>8</v>
          </cell>
        </row>
        <row r="23">
          <cell r="C23" t="str">
            <v>SABRUL AKBAR</v>
          </cell>
          <cell r="D23">
            <v>5</v>
          </cell>
          <cell r="E23">
            <v>15</v>
          </cell>
          <cell r="F23">
            <v>61.6</v>
          </cell>
          <cell r="G23">
            <v>5</v>
          </cell>
          <cell r="H23">
            <v>79</v>
          </cell>
        </row>
        <row r="24">
          <cell r="C24" t="str">
            <v>PUTRA RIZKI INDRAWAN IDRUS</v>
          </cell>
          <cell r="D24">
            <v>2</v>
          </cell>
          <cell r="E24">
            <v>20</v>
          </cell>
          <cell r="F24">
            <v>60</v>
          </cell>
          <cell r="G24">
            <v>35</v>
          </cell>
          <cell r="H24">
            <v>15</v>
          </cell>
        </row>
        <row r="25">
          <cell r="C25" t="str">
            <v>RADIKAL MOH. AKBAR</v>
          </cell>
          <cell r="F25">
            <v>48</v>
          </cell>
          <cell r="G25">
            <v>3</v>
          </cell>
        </row>
        <row r="26">
          <cell r="C26" t="str">
            <v>RICKY BIMANTARA</v>
          </cell>
          <cell r="F26">
            <v>76</v>
          </cell>
          <cell r="G26">
            <v>35</v>
          </cell>
          <cell r="H26">
            <v>15</v>
          </cell>
        </row>
        <row r="27">
          <cell r="C27" t="str">
            <v>RINDANG TEGUH PRATAMA</v>
          </cell>
          <cell r="E27">
            <v>0</v>
          </cell>
          <cell r="F27">
            <v>62</v>
          </cell>
          <cell r="G27">
            <v>40</v>
          </cell>
          <cell r="H27">
            <v>5</v>
          </cell>
        </row>
        <row r="28">
          <cell r="C28" t="str">
            <v>RISKI FITRIA AMANDA</v>
          </cell>
          <cell r="D28">
            <v>0.5</v>
          </cell>
          <cell r="F28">
            <v>62</v>
          </cell>
          <cell r="G28">
            <v>5</v>
          </cell>
          <cell r="H28">
            <v>35</v>
          </cell>
        </row>
        <row r="29">
          <cell r="C29" t="str">
            <v>RIZKY RUCHYAT</v>
          </cell>
          <cell r="D29">
            <v>2.5</v>
          </cell>
          <cell r="E29">
            <v>35</v>
          </cell>
          <cell r="F29">
            <v>68</v>
          </cell>
          <cell r="G29">
            <v>25</v>
          </cell>
          <cell r="H29">
            <v>50</v>
          </cell>
        </row>
        <row r="30">
          <cell r="C30" t="str">
            <v>RODHIATUS SHOLIHAH</v>
          </cell>
          <cell r="E30">
            <v>5</v>
          </cell>
          <cell r="F30">
            <v>63</v>
          </cell>
          <cell r="G30">
            <v>5</v>
          </cell>
          <cell r="H30">
            <v>20</v>
          </cell>
        </row>
        <row r="31">
          <cell r="C31" t="str">
            <v>SADRIN</v>
          </cell>
          <cell r="F31">
            <v>53</v>
          </cell>
          <cell r="G31">
            <v>0</v>
          </cell>
          <cell r="H31">
            <v>0</v>
          </cell>
        </row>
        <row r="32">
          <cell r="C32" t="str">
            <v>SAFRIE RAHMAN</v>
          </cell>
          <cell r="D32">
            <v>3</v>
          </cell>
          <cell r="E32">
            <v>0</v>
          </cell>
          <cell r="F32">
            <v>64</v>
          </cell>
          <cell r="G32">
            <v>20</v>
          </cell>
          <cell r="H32">
            <v>35</v>
          </cell>
        </row>
        <row r="33">
          <cell r="C33" t="str">
            <v>SALWA DEVIA</v>
          </cell>
          <cell r="D33">
            <v>2</v>
          </cell>
          <cell r="E33">
            <v>5</v>
          </cell>
          <cell r="F33">
            <v>73</v>
          </cell>
          <cell r="G33">
            <v>40</v>
          </cell>
          <cell r="H33">
            <v>45</v>
          </cell>
        </row>
        <row r="34">
          <cell r="C34" t="str">
            <v>SANU YULIANDA RIZQ</v>
          </cell>
          <cell r="E34">
            <v>8</v>
          </cell>
          <cell r="F34">
            <v>62</v>
          </cell>
          <cell r="G34">
            <v>5</v>
          </cell>
          <cell r="H34">
            <v>5</v>
          </cell>
        </row>
        <row r="35">
          <cell r="C35" t="str">
            <v>SUNARDI</v>
          </cell>
          <cell r="F35">
            <v>68</v>
          </cell>
          <cell r="G35">
            <v>0</v>
          </cell>
          <cell r="H35">
            <v>15</v>
          </cell>
        </row>
        <row r="36">
          <cell r="C36" t="str">
            <v>SYAHRIR RAMADOAN</v>
          </cell>
          <cell r="E36">
            <v>0</v>
          </cell>
          <cell r="F36">
            <v>53</v>
          </cell>
          <cell r="G36">
            <v>0</v>
          </cell>
          <cell r="H36">
            <v>0</v>
          </cell>
        </row>
        <row r="37">
          <cell r="C37" t="str">
            <v>TEDY ZULFA</v>
          </cell>
          <cell r="F37">
            <v>53</v>
          </cell>
        </row>
        <row r="38">
          <cell r="C38" t="str">
            <v>ZAKY CAHYA WIBAWA</v>
          </cell>
          <cell r="E38">
            <v>0</v>
          </cell>
          <cell r="F38">
            <v>62</v>
          </cell>
          <cell r="G38">
            <v>2</v>
          </cell>
          <cell r="H38">
            <v>35</v>
          </cell>
        </row>
        <row r="39">
          <cell r="C39" t="str">
            <v>ZULKIFLI</v>
          </cell>
          <cell r="E39">
            <v>0</v>
          </cell>
          <cell r="F39">
            <v>73</v>
          </cell>
          <cell r="G39">
            <v>0</v>
          </cell>
          <cell r="H39">
            <v>0</v>
          </cell>
        </row>
        <row r="40">
          <cell r="C40" t="str">
            <v>ANDINI RAHMAWATI</v>
          </cell>
          <cell r="D40">
            <v>12</v>
          </cell>
          <cell r="E40">
            <v>21</v>
          </cell>
          <cell r="F40">
            <v>64</v>
          </cell>
          <cell r="G40">
            <v>10</v>
          </cell>
          <cell r="H40">
            <v>24</v>
          </cell>
        </row>
        <row r="41">
          <cell r="C41" t="str">
            <v>BAYU PRADITIA</v>
          </cell>
          <cell r="E41">
            <v>20</v>
          </cell>
          <cell r="F41">
            <v>64</v>
          </cell>
          <cell r="G41">
            <v>0</v>
          </cell>
          <cell r="H41">
            <v>0</v>
          </cell>
        </row>
        <row r="42">
          <cell r="C42" t="str">
            <v>DIA BINTANG LESTARI</v>
          </cell>
          <cell r="E42">
            <v>21</v>
          </cell>
          <cell r="F42">
            <v>67</v>
          </cell>
          <cell r="G42">
            <v>0</v>
          </cell>
          <cell r="H42">
            <v>30</v>
          </cell>
        </row>
        <row r="43">
          <cell r="C43" t="str">
            <v>GUNTUR AZHARI AKBAR</v>
          </cell>
          <cell r="F43">
            <v>64</v>
          </cell>
          <cell r="G43">
            <v>0</v>
          </cell>
          <cell r="H43">
            <v>0</v>
          </cell>
        </row>
        <row r="44">
          <cell r="C44" t="str">
            <v>HABIL SAPUTRA</v>
          </cell>
          <cell r="E44">
            <v>28</v>
          </cell>
          <cell r="F44">
            <v>73</v>
          </cell>
          <cell r="G44">
            <v>5</v>
          </cell>
          <cell r="H44">
            <v>15</v>
          </cell>
        </row>
        <row r="45">
          <cell r="C45" t="str">
            <v>HAERI SURYADI</v>
          </cell>
          <cell r="E45">
            <v>0</v>
          </cell>
          <cell r="F45">
            <v>68</v>
          </cell>
          <cell r="G45">
            <v>0</v>
          </cell>
          <cell r="H45">
            <v>15</v>
          </cell>
        </row>
        <row r="46">
          <cell r="C46" t="str">
            <v>HAIRUL FAHMI</v>
          </cell>
          <cell r="D46">
            <v>4.5</v>
          </cell>
          <cell r="E46">
            <v>40</v>
          </cell>
          <cell r="F46">
            <v>70</v>
          </cell>
          <cell r="G46">
            <v>45</v>
          </cell>
          <cell r="H46">
            <v>70</v>
          </cell>
        </row>
        <row r="47">
          <cell r="C47" t="str">
            <v>LALU MUH. AZWARI ADHA</v>
          </cell>
          <cell r="D47">
            <v>2.5</v>
          </cell>
          <cell r="F47">
            <v>80</v>
          </cell>
          <cell r="G47">
            <v>45</v>
          </cell>
          <cell r="H47">
            <v>70</v>
          </cell>
        </row>
        <row r="48">
          <cell r="C48" t="str">
            <v>MUHAMMAD DANU</v>
          </cell>
          <cell r="D48">
            <v>3</v>
          </cell>
          <cell r="E48">
            <v>75</v>
          </cell>
          <cell r="F48">
            <v>72</v>
          </cell>
          <cell r="G48">
            <v>65</v>
          </cell>
          <cell r="H48">
            <v>18</v>
          </cell>
        </row>
        <row r="49">
          <cell r="C49" t="str">
            <v>NUR ANNISA</v>
          </cell>
          <cell r="D49">
            <v>0.5</v>
          </cell>
          <cell r="F49">
            <v>61</v>
          </cell>
          <cell r="G49">
            <v>15</v>
          </cell>
          <cell r="H49">
            <v>30</v>
          </cell>
        </row>
        <row r="50">
          <cell r="C50" t="str">
            <v>NAJWA AMALIA ASSEGAF</v>
          </cell>
          <cell r="D50">
            <v>11</v>
          </cell>
          <cell r="F50">
            <v>61</v>
          </cell>
          <cell r="G50">
            <v>20</v>
          </cell>
          <cell r="H50">
            <v>95</v>
          </cell>
        </row>
        <row r="51">
          <cell r="C51" t="str">
            <v>KHALIK AHMAD IBUN</v>
          </cell>
          <cell r="E51">
            <v>7</v>
          </cell>
          <cell r="F51">
            <v>63</v>
          </cell>
          <cell r="G51">
            <v>15</v>
          </cell>
          <cell r="H51">
            <v>110</v>
          </cell>
        </row>
        <row r="52">
          <cell r="C52" t="str">
            <v>MASTUTUR JATI AHMAD</v>
          </cell>
          <cell r="E52">
            <v>70</v>
          </cell>
          <cell r="F52">
            <v>78</v>
          </cell>
          <cell r="G52">
            <v>45</v>
          </cell>
          <cell r="H52">
            <v>60</v>
          </cell>
        </row>
        <row r="53">
          <cell r="C53" t="str">
            <v>MUHAMAD BASIR</v>
          </cell>
          <cell r="D53">
            <v>2.5</v>
          </cell>
          <cell r="E53">
            <v>25</v>
          </cell>
          <cell r="F53">
            <v>66</v>
          </cell>
          <cell r="G53">
            <v>62</v>
          </cell>
          <cell r="H53">
            <v>40</v>
          </cell>
        </row>
        <row r="54">
          <cell r="C54" t="str">
            <v>MUHAMMAD FEBRIANSYAH</v>
          </cell>
          <cell r="D54">
            <v>1.5</v>
          </cell>
          <cell r="F54">
            <v>63</v>
          </cell>
          <cell r="G54">
            <v>7</v>
          </cell>
          <cell r="H54">
            <v>82</v>
          </cell>
        </row>
        <row r="55">
          <cell r="C55" t="str">
            <v>MUHAMAD ROZI</v>
          </cell>
          <cell r="F55">
            <v>63</v>
          </cell>
          <cell r="G55">
            <v>0</v>
          </cell>
          <cell r="H55">
            <v>0</v>
          </cell>
        </row>
        <row r="56">
          <cell r="C56" t="str">
            <v>MUKHTAR TOYYIB</v>
          </cell>
          <cell r="E56">
            <v>25</v>
          </cell>
          <cell r="F56">
            <v>66</v>
          </cell>
          <cell r="G56">
            <v>20</v>
          </cell>
          <cell r="H56">
            <v>80</v>
          </cell>
        </row>
        <row r="57">
          <cell r="C57" t="str">
            <v>INDRA ISWANDI</v>
          </cell>
          <cell r="E57">
            <v>8</v>
          </cell>
          <cell r="F57">
            <v>68</v>
          </cell>
          <cell r="G57">
            <v>35</v>
          </cell>
          <cell r="H57">
            <v>90</v>
          </cell>
        </row>
        <row r="58">
          <cell r="C58" t="str">
            <v>M. GUFRAN ARASID</v>
          </cell>
          <cell r="E58">
            <v>0</v>
          </cell>
          <cell r="F58">
            <v>63</v>
          </cell>
          <cell r="G58">
            <v>55</v>
          </cell>
          <cell r="H58">
            <v>65</v>
          </cell>
        </row>
        <row r="59">
          <cell r="C59" t="str">
            <v>MUHAMMAD ZAELANI EFENDI</v>
          </cell>
          <cell r="D59">
            <v>7.5</v>
          </cell>
          <cell r="E59">
            <v>16</v>
          </cell>
          <cell r="F59">
            <v>61</v>
          </cell>
          <cell r="G59">
            <v>20</v>
          </cell>
          <cell r="H59">
            <v>55</v>
          </cell>
        </row>
        <row r="60">
          <cell r="C60" t="str">
            <v>MUHAMAD SAIKUM</v>
          </cell>
          <cell r="E60">
            <v>0</v>
          </cell>
          <cell r="F60">
            <v>72</v>
          </cell>
          <cell r="G60">
            <v>30</v>
          </cell>
          <cell r="H60">
            <v>70</v>
          </cell>
        </row>
        <row r="61">
          <cell r="C61" t="str">
            <v>ILHAM YAKUP</v>
          </cell>
          <cell r="D61">
            <v>5</v>
          </cell>
          <cell r="E61">
            <v>22</v>
          </cell>
          <cell r="F61">
            <v>73</v>
          </cell>
          <cell r="G61">
            <v>25</v>
          </cell>
          <cell r="H61">
            <v>75</v>
          </cell>
        </row>
        <row r="62">
          <cell r="C62" t="str">
            <v>M. RIZAL AL MUHLASA</v>
          </cell>
          <cell r="E62">
            <v>10</v>
          </cell>
          <cell r="F62">
            <v>68</v>
          </cell>
          <cell r="G62">
            <v>25</v>
          </cell>
          <cell r="H62">
            <v>78</v>
          </cell>
        </row>
        <row r="63">
          <cell r="C63" t="str">
            <v>MUHAMMAD FAWAID</v>
          </cell>
          <cell r="D63">
            <v>2.5</v>
          </cell>
          <cell r="E63">
            <v>17</v>
          </cell>
          <cell r="F63">
            <v>66</v>
          </cell>
          <cell r="G63">
            <v>15</v>
          </cell>
          <cell r="H63">
            <v>113</v>
          </cell>
        </row>
        <row r="64">
          <cell r="C64" t="str">
            <v>M. RAMDANI NOVALDI</v>
          </cell>
          <cell r="D64">
            <v>5</v>
          </cell>
          <cell r="E64">
            <v>8</v>
          </cell>
          <cell r="F64">
            <v>61</v>
          </cell>
          <cell r="G64">
            <v>10</v>
          </cell>
          <cell r="H64">
            <v>110</v>
          </cell>
        </row>
        <row r="65">
          <cell r="C65" t="str">
            <v>IRMANSYAH</v>
          </cell>
          <cell r="F65">
            <v>8</v>
          </cell>
        </row>
        <row r="66">
          <cell r="C66" t="str">
            <v>DELTA FEBRIYANTA</v>
          </cell>
          <cell r="F66">
            <v>8</v>
          </cell>
        </row>
        <row r="67">
          <cell r="C67" t="str">
            <v>OPAN RIADI</v>
          </cell>
          <cell r="D67">
            <v>6</v>
          </cell>
          <cell r="E67">
            <v>85</v>
          </cell>
          <cell r="F67">
            <v>58</v>
          </cell>
          <cell r="G67">
            <v>80</v>
          </cell>
          <cell r="H67">
            <v>51</v>
          </cell>
        </row>
      </sheetData>
      <sheetData sheetId="15">
        <row r="16">
          <cell r="C16" t="str">
            <v>DWIPRAMANA PUTRA</v>
          </cell>
          <cell r="D16">
            <v>1</v>
          </cell>
          <cell r="E16">
            <v>0</v>
          </cell>
          <cell r="F16">
            <v>3</v>
          </cell>
          <cell r="G16">
            <v>8</v>
          </cell>
          <cell r="H16">
            <v>25</v>
          </cell>
        </row>
        <row r="17">
          <cell r="C17" t="str">
            <v>TEGUH SETIAWAN MONTANA</v>
          </cell>
          <cell r="D17">
            <v>3</v>
          </cell>
          <cell r="F17">
            <v>35</v>
          </cell>
          <cell r="G17">
            <v>70.2</v>
          </cell>
          <cell r="H17">
            <v>50</v>
          </cell>
        </row>
        <row r="18">
          <cell r="C18" t="str">
            <v>GATOT HERU FITOYO</v>
          </cell>
          <cell r="D18">
            <v>1</v>
          </cell>
          <cell r="F18">
            <v>4</v>
          </cell>
          <cell r="G18">
            <v>8</v>
          </cell>
        </row>
        <row r="19">
          <cell r="C19" t="str">
            <v>LALU ZULFANDI SABDA WIRAHMAN</v>
          </cell>
          <cell r="E19">
            <v>5</v>
          </cell>
          <cell r="F19">
            <v>15</v>
          </cell>
          <cell r="G19">
            <v>65</v>
          </cell>
          <cell r="H19">
            <v>15</v>
          </cell>
        </row>
        <row r="20">
          <cell r="C20" t="str">
            <v>MIRZA FAHMI MUAZI</v>
          </cell>
          <cell r="D20">
            <v>0.5</v>
          </cell>
          <cell r="F20">
            <v>0</v>
          </cell>
          <cell r="G20">
            <v>63</v>
          </cell>
          <cell r="H20">
            <v>0</v>
          </cell>
        </row>
        <row r="21">
          <cell r="C21" t="str">
            <v>MUH. FAIQUL IKHSAN</v>
          </cell>
          <cell r="D21">
            <v>12</v>
          </cell>
          <cell r="E21">
            <v>47</v>
          </cell>
          <cell r="F21">
            <v>8</v>
          </cell>
          <cell r="G21">
            <v>68</v>
          </cell>
          <cell r="H21">
            <v>55</v>
          </cell>
        </row>
        <row r="22">
          <cell r="C22" t="str">
            <v>MUHAMAD ARIL</v>
          </cell>
          <cell r="E22">
            <v>0</v>
          </cell>
          <cell r="F22">
            <v>5</v>
          </cell>
          <cell r="G22">
            <v>58</v>
          </cell>
          <cell r="H22">
            <v>0</v>
          </cell>
        </row>
        <row r="23">
          <cell r="C23" t="str">
            <v>MUHAMMAD ARLANGGA</v>
          </cell>
          <cell r="E23">
            <v>35</v>
          </cell>
          <cell r="F23">
            <v>16</v>
          </cell>
          <cell r="G23">
            <v>65</v>
          </cell>
          <cell r="H23">
            <v>15</v>
          </cell>
        </row>
        <row r="24">
          <cell r="C24" t="str">
            <v>MUHAMMAD GAZWAN AL GIFFARI</v>
          </cell>
          <cell r="E24">
            <v>0</v>
          </cell>
          <cell r="F24">
            <v>8</v>
          </cell>
          <cell r="G24">
            <v>58</v>
          </cell>
          <cell r="H24">
            <v>30</v>
          </cell>
        </row>
        <row r="25">
          <cell r="C25" t="str">
            <v>RESTU ANGGARA</v>
          </cell>
          <cell r="D25">
            <v>2</v>
          </cell>
          <cell r="F25">
            <v>0</v>
          </cell>
          <cell r="G25">
            <v>65</v>
          </cell>
          <cell r="H25">
            <v>10</v>
          </cell>
        </row>
        <row r="26">
          <cell r="C26" t="str">
            <v>RIKO ARDIANSYAH</v>
          </cell>
          <cell r="D26">
            <v>1.5</v>
          </cell>
          <cell r="E26">
            <v>20</v>
          </cell>
          <cell r="F26">
            <v>15</v>
          </cell>
          <cell r="G26">
            <v>65</v>
          </cell>
          <cell r="H26">
            <v>35</v>
          </cell>
        </row>
        <row r="27">
          <cell r="C27" t="str">
            <v>RIZQI MUSTOFA AHMAD</v>
          </cell>
          <cell r="E27">
            <v>48</v>
          </cell>
          <cell r="G27">
            <v>58</v>
          </cell>
          <cell r="H27">
            <v>5</v>
          </cell>
        </row>
        <row r="28">
          <cell r="C28" t="str">
            <v>SAIFUDIN ANSARI</v>
          </cell>
          <cell r="D28">
            <v>2</v>
          </cell>
          <cell r="F28">
            <v>1</v>
          </cell>
          <cell r="G28">
            <v>58</v>
          </cell>
          <cell r="H28">
            <v>25</v>
          </cell>
        </row>
        <row r="29">
          <cell r="C29" t="str">
            <v>SITI MUSTIKA SARI</v>
          </cell>
          <cell r="D29">
            <v>1.5</v>
          </cell>
          <cell r="E29">
            <v>15</v>
          </cell>
          <cell r="F29">
            <v>0</v>
          </cell>
          <cell r="G29">
            <v>68</v>
          </cell>
          <cell r="H29">
            <v>23</v>
          </cell>
        </row>
        <row r="30">
          <cell r="C30" t="str">
            <v>SOFYAN ALADI</v>
          </cell>
          <cell r="E30">
            <v>10</v>
          </cell>
          <cell r="F30">
            <v>15</v>
          </cell>
          <cell r="G30">
            <v>68</v>
          </cell>
          <cell r="H30">
            <v>10</v>
          </cell>
        </row>
        <row r="31">
          <cell r="C31" t="str">
            <v>SYARIF HIDAYATULLOH</v>
          </cell>
          <cell r="D31">
            <v>9</v>
          </cell>
          <cell r="E31">
            <v>45</v>
          </cell>
          <cell r="F31">
            <v>40</v>
          </cell>
          <cell r="G31">
            <v>73</v>
          </cell>
          <cell r="H31">
            <v>35</v>
          </cell>
        </row>
        <row r="32">
          <cell r="C32" t="str">
            <v>ZIADUL ULUM</v>
          </cell>
          <cell r="F32">
            <v>0</v>
          </cell>
          <cell r="G32">
            <v>59</v>
          </cell>
          <cell r="H32">
            <v>5</v>
          </cell>
        </row>
        <row r="33">
          <cell r="C33" t="str">
            <v>YAAFIURRIFQY KHAIRIALDI</v>
          </cell>
          <cell r="E33">
            <v>50</v>
          </cell>
          <cell r="F33">
            <v>60</v>
          </cell>
          <cell r="G33">
            <v>67</v>
          </cell>
          <cell r="H33">
            <v>50</v>
          </cell>
        </row>
        <row r="34">
          <cell r="C34" t="str">
            <v>A'ADZAN</v>
          </cell>
          <cell r="E34">
            <v>15</v>
          </cell>
          <cell r="F34">
            <v>0</v>
          </cell>
          <cell r="G34">
            <v>68</v>
          </cell>
          <cell r="H34">
            <v>5</v>
          </cell>
        </row>
        <row r="35">
          <cell r="C35" t="str">
            <v>AINUN VIRA NABILA</v>
          </cell>
          <cell r="D35">
            <v>2</v>
          </cell>
          <cell r="F35">
            <v>3</v>
          </cell>
          <cell r="G35">
            <v>66</v>
          </cell>
          <cell r="H35">
            <v>20</v>
          </cell>
        </row>
        <row r="36">
          <cell r="C36" t="str">
            <v>DWINA JANUARTY PASYA PUTRI</v>
          </cell>
          <cell r="D36">
            <v>2</v>
          </cell>
          <cell r="E36">
            <v>15</v>
          </cell>
          <cell r="F36">
            <v>5</v>
          </cell>
          <cell r="G36">
            <v>68</v>
          </cell>
          <cell r="H36">
            <v>13</v>
          </cell>
        </row>
        <row r="37">
          <cell r="C37" t="str">
            <v>FITRIANA</v>
          </cell>
          <cell r="D37">
            <v>7</v>
          </cell>
          <cell r="E37">
            <v>0</v>
          </cell>
          <cell r="F37">
            <v>5</v>
          </cell>
          <cell r="G37">
            <v>68</v>
          </cell>
          <cell r="H37">
            <v>45</v>
          </cell>
        </row>
        <row r="38">
          <cell r="C38" t="str">
            <v>HAULIDA ISNAINI</v>
          </cell>
          <cell r="F38">
            <v>2</v>
          </cell>
          <cell r="G38">
            <v>63</v>
          </cell>
          <cell r="H38">
            <v>20</v>
          </cell>
        </row>
        <row r="39">
          <cell r="C39" t="str">
            <v>HERAWATI SASMITA</v>
          </cell>
          <cell r="D39">
            <v>1</v>
          </cell>
          <cell r="E39">
            <v>42</v>
          </cell>
          <cell r="F39">
            <v>10</v>
          </cell>
          <cell r="G39">
            <v>68</v>
          </cell>
          <cell r="H39">
            <v>5</v>
          </cell>
        </row>
        <row r="40">
          <cell r="C40" t="str">
            <v>HURUN AIN</v>
          </cell>
          <cell r="D40">
            <v>1.5</v>
          </cell>
          <cell r="E40">
            <v>5</v>
          </cell>
          <cell r="F40">
            <v>10</v>
          </cell>
          <cell r="G40">
            <v>68</v>
          </cell>
          <cell r="H40">
            <v>10</v>
          </cell>
        </row>
        <row r="41">
          <cell r="C41" t="str">
            <v>M. WAHYU RAMDANI</v>
          </cell>
          <cell r="E41">
            <v>10</v>
          </cell>
          <cell r="F41">
            <v>9</v>
          </cell>
          <cell r="G41">
            <v>65</v>
          </cell>
        </row>
        <row r="42">
          <cell r="C42" t="str">
            <v>SONARTI</v>
          </cell>
          <cell r="D42">
            <v>5.5</v>
          </cell>
          <cell r="E42">
            <v>20</v>
          </cell>
          <cell r="F42">
            <v>25</v>
          </cell>
          <cell r="G42">
            <v>58</v>
          </cell>
          <cell r="H42">
            <v>56</v>
          </cell>
        </row>
        <row r="43">
          <cell r="C43" t="str">
            <v>TIPALA PRAMA SUTA</v>
          </cell>
          <cell r="D43">
            <v>12</v>
          </cell>
          <cell r="E43">
            <v>40</v>
          </cell>
          <cell r="F43">
            <v>75</v>
          </cell>
          <cell r="G43">
            <v>58</v>
          </cell>
          <cell r="H43">
            <v>80</v>
          </cell>
        </row>
        <row r="44">
          <cell r="C44" t="str">
            <v>TANTI IRWANTI</v>
          </cell>
          <cell r="D44">
            <v>11.5</v>
          </cell>
          <cell r="E44">
            <v>15</v>
          </cell>
          <cell r="F44">
            <v>30</v>
          </cell>
          <cell r="G44">
            <v>58</v>
          </cell>
          <cell r="H44">
            <v>65</v>
          </cell>
        </row>
        <row r="45">
          <cell r="C45" t="str">
            <v>ROSDIANA</v>
          </cell>
          <cell r="D45">
            <v>4</v>
          </cell>
          <cell r="E45">
            <v>40</v>
          </cell>
          <cell r="F45">
            <v>4</v>
          </cell>
          <cell r="G45">
            <v>72</v>
          </cell>
          <cell r="H45">
            <v>65</v>
          </cell>
        </row>
        <row r="46">
          <cell r="C46" t="str">
            <v>PARAS SEPTIYANI PUTRI</v>
          </cell>
          <cell r="D46">
            <v>3</v>
          </cell>
          <cell r="F46">
            <v>65</v>
          </cell>
          <cell r="G46">
            <v>62</v>
          </cell>
          <cell r="H46">
            <v>45</v>
          </cell>
        </row>
        <row r="47">
          <cell r="C47" t="str">
            <v>WENI NOPIA RAMADHAN</v>
          </cell>
          <cell r="D47">
            <v>4</v>
          </cell>
          <cell r="E47">
            <v>20</v>
          </cell>
          <cell r="F47">
            <v>40</v>
          </cell>
          <cell r="G47">
            <v>65</v>
          </cell>
          <cell r="H47">
            <v>79</v>
          </cell>
        </row>
        <row r="48">
          <cell r="C48" t="str">
            <v>RIO AZWARDI</v>
          </cell>
          <cell r="D48">
            <v>3</v>
          </cell>
          <cell r="E48">
            <v>30</v>
          </cell>
          <cell r="F48">
            <v>48</v>
          </cell>
          <cell r="G48">
            <v>60</v>
          </cell>
          <cell r="H48">
            <v>54</v>
          </cell>
        </row>
        <row r="49">
          <cell r="C49" t="str">
            <v>SUPIAN ALFARIZI</v>
          </cell>
          <cell r="D49">
            <v>4</v>
          </cell>
          <cell r="E49">
            <v>15</v>
          </cell>
          <cell r="G49">
            <v>62</v>
          </cell>
          <cell r="H49">
            <v>75</v>
          </cell>
        </row>
        <row r="50">
          <cell r="C50" t="str">
            <v>AJIB GUNADI</v>
          </cell>
          <cell r="D50">
            <v>1</v>
          </cell>
          <cell r="F50">
            <v>65</v>
          </cell>
          <cell r="G50">
            <v>71.599999999999994</v>
          </cell>
          <cell r="H50">
            <v>45</v>
          </cell>
        </row>
        <row r="51">
          <cell r="C51" t="str">
            <v>SITI NILZA HUMAEROK</v>
          </cell>
          <cell r="D51">
            <v>3</v>
          </cell>
          <cell r="E51">
            <v>30</v>
          </cell>
          <cell r="F51">
            <v>2</v>
          </cell>
          <cell r="G51">
            <v>72</v>
          </cell>
          <cell r="H51">
            <v>65</v>
          </cell>
        </row>
        <row r="52">
          <cell r="C52" t="str">
            <v>ROISAN</v>
          </cell>
          <cell r="D52">
            <v>1.5</v>
          </cell>
          <cell r="E52">
            <v>20</v>
          </cell>
          <cell r="F52">
            <v>25</v>
          </cell>
          <cell r="G52">
            <v>60</v>
          </cell>
          <cell r="H52">
            <v>65</v>
          </cell>
        </row>
        <row r="53">
          <cell r="C53" t="str">
            <v>RADIMAN</v>
          </cell>
          <cell r="D53">
            <v>1</v>
          </cell>
          <cell r="E53">
            <v>78</v>
          </cell>
          <cell r="F53">
            <v>20</v>
          </cell>
          <cell r="G53">
            <v>58</v>
          </cell>
          <cell r="H53">
            <v>75</v>
          </cell>
        </row>
        <row r="54">
          <cell r="C54" t="str">
            <v>RIRIN DWIARIANTI</v>
          </cell>
          <cell r="D54">
            <v>3</v>
          </cell>
          <cell r="E54">
            <v>35</v>
          </cell>
          <cell r="F54">
            <v>8</v>
          </cell>
          <cell r="G54">
            <v>68</v>
          </cell>
          <cell r="H54">
            <v>90</v>
          </cell>
        </row>
        <row r="55">
          <cell r="C55" t="str">
            <v>SUMARNI</v>
          </cell>
          <cell r="E55">
            <v>30</v>
          </cell>
          <cell r="F55">
            <v>3</v>
          </cell>
          <cell r="G55">
            <v>65</v>
          </cell>
          <cell r="H55">
            <v>80</v>
          </cell>
        </row>
        <row r="56">
          <cell r="C56" t="str">
            <v>AL MUZANY</v>
          </cell>
          <cell r="F56">
            <v>0</v>
          </cell>
          <cell r="G56">
            <v>8</v>
          </cell>
          <cell r="H56">
            <v>15</v>
          </cell>
        </row>
        <row r="57">
          <cell r="C57" t="str">
            <v>ZULKARNAEN</v>
          </cell>
          <cell r="D57">
            <v>8</v>
          </cell>
          <cell r="F57">
            <v>40</v>
          </cell>
          <cell r="G57">
            <v>68.2</v>
          </cell>
          <cell r="H57">
            <v>35</v>
          </cell>
        </row>
        <row r="58">
          <cell r="C58" t="str">
            <v>PUTRI NABILA</v>
          </cell>
          <cell r="D58">
            <v>2</v>
          </cell>
          <cell r="F58">
            <v>31</v>
          </cell>
          <cell r="G58">
            <v>72</v>
          </cell>
          <cell r="H58">
            <v>80</v>
          </cell>
        </row>
        <row r="59">
          <cell r="C59" t="str">
            <v>SULTAN DUWANA HUJRI SANI</v>
          </cell>
          <cell r="E59">
            <v>35</v>
          </cell>
          <cell r="F59">
            <v>18</v>
          </cell>
          <cell r="G59">
            <v>58</v>
          </cell>
          <cell r="H59">
            <v>85</v>
          </cell>
        </row>
        <row r="60">
          <cell r="C60" t="str">
            <v>SALSABILLAH A.</v>
          </cell>
          <cell r="D60">
            <v>3.5</v>
          </cell>
          <cell r="E60">
            <v>40</v>
          </cell>
          <cell r="F60">
            <v>35</v>
          </cell>
          <cell r="G60">
            <v>68</v>
          </cell>
          <cell r="H60">
            <v>90</v>
          </cell>
        </row>
        <row r="61">
          <cell r="C61" t="str">
            <v>SUPRATMOJO</v>
          </cell>
          <cell r="E61">
            <v>10</v>
          </cell>
          <cell r="F61">
            <v>34</v>
          </cell>
          <cell r="G61">
            <v>65</v>
          </cell>
          <cell r="H61">
            <v>60</v>
          </cell>
        </row>
        <row r="62">
          <cell r="C62" t="str">
            <v>ROY TANZANI</v>
          </cell>
          <cell r="D62">
            <v>4</v>
          </cell>
          <cell r="E62">
            <v>48</v>
          </cell>
          <cell r="F62">
            <v>18</v>
          </cell>
          <cell r="G62">
            <v>62</v>
          </cell>
          <cell r="H62">
            <v>55</v>
          </cell>
        </row>
        <row r="63">
          <cell r="C63" t="str">
            <v>SUKMA NURANI SYAHPUTRI</v>
          </cell>
          <cell r="E63">
            <v>15</v>
          </cell>
          <cell r="F63">
            <v>36</v>
          </cell>
          <cell r="G63">
            <v>58</v>
          </cell>
          <cell r="H63">
            <v>80</v>
          </cell>
        </row>
        <row r="64">
          <cell r="C64" t="str">
            <v>SUDEIS AL YAZID</v>
          </cell>
          <cell r="D64">
            <v>8</v>
          </cell>
          <cell r="E64">
            <v>15</v>
          </cell>
          <cell r="F64">
            <v>45</v>
          </cell>
          <cell r="G64">
            <v>65</v>
          </cell>
          <cell r="H64">
            <v>33</v>
          </cell>
        </row>
        <row r="65">
          <cell r="C65" t="str">
            <v>SAGAP SAUFI ALYDRUS</v>
          </cell>
          <cell r="E65">
            <v>10</v>
          </cell>
          <cell r="F65">
            <v>18</v>
          </cell>
          <cell r="G65">
            <v>58</v>
          </cell>
          <cell r="H65">
            <v>85</v>
          </cell>
        </row>
        <row r="66">
          <cell r="C66" t="str">
            <v>WARITA</v>
          </cell>
          <cell r="E66">
            <v>55</v>
          </cell>
          <cell r="F66">
            <v>17</v>
          </cell>
          <cell r="G66">
            <v>62</v>
          </cell>
          <cell r="H66">
            <v>98</v>
          </cell>
        </row>
        <row r="67">
          <cell r="C67" t="str">
            <v>SYAIFUL ALAM</v>
          </cell>
          <cell r="D67">
            <v>2</v>
          </cell>
          <cell r="E67">
            <v>55</v>
          </cell>
          <cell r="F67">
            <v>7</v>
          </cell>
          <cell r="G67">
            <v>58</v>
          </cell>
          <cell r="H67">
            <v>80</v>
          </cell>
        </row>
        <row r="68">
          <cell r="C68" t="str">
            <v>YUDI RIZWAN SAPRIADI</v>
          </cell>
          <cell r="D68">
            <v>5</v>
          </cell>
          <cell r="F68">
            <v>25</v>
          </cell>
          <cell r="G68">
            <v>66.599999999999994</v>
          </cell>
          <cell r="H68">
            <v>62</v>
          </cell>
        </row>
        <row r="69">
          <cell r="C69" t="str">
            <v>RATIH SUSANTI</v>
          </cell>
          <cell r="D69">
            <v>0.25</v>
          </cell>
          <cell r="E69">
            <v>40</v>
          </cell>
          <cell r="F69">
            <v>70</v>
          </cell>
          <cell r="G69">
            <v>58</v>
          </cell>
          <cell r="H69">
            <v>37.5</v>
          </cell>
        </row>
        <row r="70">
          <cell r="C70" t="str">
            <v>RETNO DAMAYANTI ZUHRI</v>
          </cell>
          <cell r="D70">
            <v>0.25</v>
          </cell>
          <cell r="E70">
            <v>75</v>
          </cell>
          <cell r="F70">
            <v>50</v>
          </cell>
          <cell r="G70">
            <v>63</v>
          </cell>
          <cell r="H70">
            <v>36.25</v>
          </cell>
        </row>
        <row r="71">
          <cell r="C71" t="str">
            <v>RINGKA NINIS AMANDARI</v>
          </cell>
          <cell r="D71">
            <v>2</v>
          </cell>
          <cell r="E71">
            <v>75</v>
          </cell>
          <cell r="F71">
            <v>52.5</v>
          </cell>
          <cell r="G71">
            <v>76</v>
          </cell>
          <cell r="H71">
            <v>50</v>
          </cell>
        </row>
        <row r="72">
          <cell r="C72" t="str">
            <v>SERDIAN ESKA CAHYA</v>
          </cell>
          <cell r="D72">
            <v>1.5</v>
          </cell>
          <cell r="E72">
            <v>75</v>
          </cell>
          <cell r="F72">
            <v>80</v>
          </cell>
          <cell r="G72">
            <v>69</v>
          </cell>
          <cell r="H72">
            <v>37.5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1234582795</v>
      </c>
    </row>
    <row r="11" spans="1:4" x14ac:dyDescent="0.25">
      <c r="A11">
        <v>2</v>
      </c>
      <c r="B11" s="3"/>
      <c r="C11" s="3"/>
      <c r="D11">
        <v>1234582795</v>
      </c>
    </row>
    <row r="12" spans="1:4" x14ac:dyDescent="0.25">
      <c r="A12">
        <v>3</v>
      </c>
      <c r="B12" s="3"/>
      <c r="C12" s="3"/>
      <c r="D12">
        <v>1234582795</v>
      </c>
    </row>
    <row r="13" spans="1:4" x14ac:dyDescent="0.25">
      <c r="A13">
        <v>4</v>
      </c>
      <c r="B13" s="3"/>
      <c r="C13" s="3"/>
      <c r="D13">
        <v>1234582795</v>
      </c>
    </row>
    <row r="14" spans="1:4" x14ac:dyDescent="0.25">
      <c r="A14">
        <v>5</v>
      </c>
      <c r="B14" s="3"/>
      <c r="C14" s="3"/>
      <c r="D14">
        <v>1234582795</v>
      </c>
    </row>
    <row r="15" spans="1:4" x14ac:dyDescent="0.25">
      <c r="A15">
        <v>6</v>
      </c>
      <c r="B15" s="3"/>
      <c r="C15" s="3"/>
      <c r="D15">
        <v>1234582795</v>
      </c>
    </row>
    <row r="16" spans="1:4" x14ac:dyDescent="0.25">
      <c r="A16">
        <v>7</v>
      </c>
      <c r="B16" s="3"/>
      <c r="C16" s="3"/>
      <c r="D16">
        <v>1234582795</v>
      </c>
    </row>
    <row r="17" spans="1:4" x14ac:dyDescent="0.25">
      <c r="A17">
        <v>8</v>
      </c>
      <c r="B17" s="3"/>
      <c r="C17" s="3"/>
      <c r="D17">
        <v>1234582795</v>
      </c>
    </row>
    <row r="18" spans="1:4" x14ac:dyDescent="0.25">
      <c r="A18">
        <v>9</v>
      </c>
      <c r="B18" s="3"/>
      <c r="C18" s="3"/>
      <c r="D18">
        <v>1234582795</v>
      </c>
    </row>
    <row r="19" spans="1:4" x14ac:dyDescent="0.25">
      <c r="A19">
        <v>10</v>
      </c>
      <c r="B19" s="3"/>
      <c r="C19" s="3"/>
      <c r="D19">
        <v>1234582795</v>
      </c>
    </row>
    <row r="20" spans="1:4" x14ac:dyDescent="0.25">
      <c r="A20">
        <v>11</v>
      </c>
      <c r="B20" s="3"/>
      <c r="C20" s="3"/>
      <c r="D20">
        <v>1234582795</v>
      </c>
    </row>
    <row r="21" spans="1:4" x14ac:dyDescent="0.25">
      <c r="A21">
        <v>12</v>
      </c>
      <c r="B21" s="3"/>
      <c r="C21" s="3"/>
      <c r="D21">
        <v>1234582795</v>
      </c>
    </row>
    <row r="22" spans="1:4" x14ac:dyDescent="0.25">
      <c r="A22">
        <v>13</v>
      </c>
      <c r="B22" s="3"/>
      <c r="C22" s="3"/>
      <c r="D22">
        <v>1234582795</v>
      </c>
    </row>
    <row r="23" spans="1:4" x14ac:dyDescent="0.25">
      <c r="A23">
        <v>14</v>
      </c>
      <c r="B23" s="3"/>
      <c r="C23" s="3"/>
      <c r="D23">
        <v>1234582795</v>
      </c>
    </row>
    <row r="24" spans="1:4" x14ac:dyDescent="0.25">
      <c r="A24">
        <v>15</v>
      </c>
      <c r="B24" s="3"/>
      <c r="C24" s="3"/>
      <c r="D24">
        <v>1234582795</v>
      </c>
    </row>
    <row r="25" spans="1:4" x14ac:dyDescent="0.25">
      <c r="A25">
        <v>16</v>
      </c>
      <c r="B25" s="3"/>
      <c r="C25" s="3"/>
      <c r="D25">
        <v>1234582795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1</v>
      </c>
      <c r="D10" s="3" t="s">
        <v>60</v>
      </c>
      <c r="E10" s="3" t="s">
        <v>61</v>
      </c>
      <c r="F10">
        <v>1234582795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1234582795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1234582795</v>
      </c>
    </row>
    <row r="13" spans="1:6" x14ac:dyDescent="0.25">
      <c r="A13">
        <v>4</v>
      </c>
      <c r="B13" t="s">
        <v>65</v>
      </c>
      <c r="C13" s="9">
        <v>0.3</v>
      </c>
      <c r="D13" s="3"/>
      <c r="E13" s="3"/>
      <c r="F13">
        <v>1234582795</v>
      </c>
    </row>
    <row r="14" spans="1:6" x14ac:dyDescent="0.25">
      <c r="A14">
        <v>5</v>
      </c>
      <c r="B14" t="s">
        <v>66</v>
      </c>
      <c r="C14" s="9">
        <v>0.25</v>
      </c>
      <c r="D14" s="3"/>
      <c r="E14" s="3"/>
      <c r="F14">
        <v>1234582795</v>
      </c>
    </row>
    <row r="15" spans="1:6" x14ac:dyDescent="0.25">
      <c r="A15">
        <v>6</v>
      </c>
      <c r="B15" t="s">
        <v>67</v>
      </c>
      <c r="C15" s="9">
        <v>0.35</v>
      </c>
      <c r="D15" s="3"/>
      <c r="E15" s="3"/>
      <c r="F15">
        <v>1234582795</v>
      </c>
    </row>
    <row r="16" spans="1:6" x14ac:dyDescent="0.25">
      <c r="C16" s="6">
        <f>SUM(C10:C15)</f>
        <v>2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61"/>
  <sheetViews>
    <sheetView tabSelected="1" workbookViewId="0">
      <selection activeCell="I17" sqref="I1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154439</v>
      </c>
      <c r="E5" t="s">
        <v>1</v>
      </c>
      <c r="F5" t="s">
        <v>3</v>
      </c>
      <c r="G5" s="3">
        <f>VLOOKUP(C5,'[1]STRBAJA E'!$C$16:$H$72,2,FALSE)</f>
        <v>1</v>
      </c>
      <c r="H5" s="3"/>
      <c r="I5" s="3">
        <f>VLOOKUP(C5,'[1]STRBAJA E'!$C$16:$H$72,3,FALSE)</f>
        <v>0</v>
      </c>
      <c r="J5" s="3">
        <f>VLOOKUP(C5,'[1]STRBAJA E'!$C$16:$H$72,5,FALSE)</f>
        <v>8</v>
      </c>
      <c r="K5" s="3">
        <f>VLOOKUP(C5,'[1]STRBAJA E'!$C$16:$H$72,4,FALSE)</f>
        <v>3</v>
      </c>
      <c r="L5" s="3">
        <f>VLOOKUP(C5,'[1]STRBAJA E'!$C$16:$H$72,6,FALSE)</f>
        <v>25</v>
      </c>
      <c r="M5">
        <f>G5*Komponen!C10 + H5*Komponen!C11 + I5*Komponen!C12 + J5*Komponen!C13 + K5*Komponen!C14 + L5*Komponen!C15</f>
        <v>12.9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 t="s">
        <v>80</v>
      </c>
      <c r="C6" t="s">
        <v>81</v>
      </c>
      <c r="D6">
        <v>156964</v>
      </c>
      <c r="E6" t="s">
        <v>1</v>
      </c>
      <c r="F6" t="s">
        <v>3</v>
      </c>
      <c r="G6" s="3">
        <f>VLOOKUP(C6,'[1]STRBAJA C'!$C$16:$H$66,2,FALSE)</f>
        <v>2</v>
      </c>
      <c r="H6" s="3"/>
      <c r="I6" s="3">
        <f>VLOOKUP(C6,'[1]STRBAJA C'!$C$16:$H$66,3,FALSE)</f>
        <v>0</v>
      </c>
      <c r="J6" s="3">
        <f>VLOOKUP(C6,'[1]STRBAJA C'!$C$16:$H$66,4,FALSE)</f>
        <v>76</v>
      </c>
      <c r="K6" s="3">
        <f>VLOOKUP(C6,'[1]STRBAJA C'!$C$16:$H$66,5,FALSE)</f>
        <v>5</v>
      </c>
      <c r="L6" s="3">
        <f>VLOOKUP(C6,'[1]STRBAJA C'!$C$16:$H$66,6,FALSE)</f>
        <v>70</v>
      </c>
      <c r="M6">
        <f>G6*Komponen!C10 + H6*Komponen!C11 + I6*Komponen!C12 + J6*Komponen!C13 + K6*Komponen!C14 + L6*Komponen!C15</f>
        <v>50.55</v>
      </c>
      <c r="N6" t="str">
        <f t="shared" si="0"/>
        <v>C</v>
      </c>
    </row>
    <row r="7" spans="1:14" x14ac:dyDescent="0.25">
      <c r="A7">
        <v>3</v>
      </c>
      <c r="B7" t="s">
        <v>82</v>
      </c>
      <c r="C7" t="s">
        <v>83</v>
      </c>
      <c r="D7">
        <v>156703</v>
      </c>
      <c r="E7" t="s">
        <v>1</v>
      </c>
      <c r="F7" t="s">
        <v>3</v>
      </c>
      <c r="G7" s="3">
        <f>VLOOKUP(C7,'[1]STRBAJA C'!$C$16:$H$66,2,FALSE)</f>
        <v>0</v>
      </c>
      <c r="H7" s="3"/>
      <c r="I7" s="3">
        <f>VLOOKUP(C7,'[1]STRBAJA C'!$C$16:$H$66,3,FALSE)</f>
        <v>0</v>
      </c>
      <c r="J7" s="3">
        <f>VLOOKUP(C7,'[1]STRBAJA C'!$C$16:$H$66,4,FALSE)</f>
        <v>58</v>
      </c>
      <c r="K7" s="3">
        <f>VLOOKUP(C7,'[1]STRBAJA C'!$C$16:$H$66,5,FALSE)</f>
        <v>40</v>
      </c>
      <c r="L7" s="3">
        <f>VLOOKUP(C7,'[1]STRBAJA C'!$C$16:$H$66,6,FALSE)</f>
        <v>77</v>
      </c>
      <c r="M7">
        <f>G7*Komponen!C10 + H7*Komponen!C11 + I7*Komponen!C12 + J7*Komponen!C13 + K7*Komponen!C14 + L7*Komponen!C15</f>
        <v>54.349999999999994</v>
      </c>
      <c r="N7" t="str">
        <f t="shared" si="0"/>
        <v>C</v>
      </c>
    </row>
    <row r="8" spans="1:14" x14ac:dyDescent="0.25">
      <c r="A8">
        <v>4</v>
      </c>
      <c r="B8" t="s">
        <v>84</v>
      </c>
      <c r="C8" t="s">
        <v>85</v>
      </c>
      <c r="D8">
        <v>154510</v>
      </c>
      <c r="E8" t="s">
        <v>1</v>
      </c>
      <c r="F8" t="s">
        <v>3</v>
      </c>
      <c r="G8" s="3">
        <f>VLOOKUP(C8,'[1]STRBAJA C'!$C$16:$H$66,2,FALSE)</f>
        <v>6</v>
      </c>
      <c r="H8" s="3"/>
      <c r="I8" s="3">
        <f>VLOOKUP(C8,'[1]STRBAJA C'!$C$16:$H$66,3,FALSE)</f>
        <v>58</v>
      </c>
      <c r="J8" s="3">
        <f>VLOOKUP(C8,'[1]STRBAJA C'!$C$16:$H$66,4,FALSE)</f>
        <v>53</v>
      </c>
      <c r="K8" s="3">
        <f>VLOOKUP(C8,'[1]STRBAJA C'!$C$16:$H$66,5,FALSE)</f>
        <v>0</v>
      </c>
      <c r="L8" s="3">
        <f>VLOOKUP(C8,'[1]STRBAJA C'!$C$16:$H$66,6,FALSE)</f>
        <v>65</v>
      </c>
      <c r="M8">
        <f>G8*Komponen!C10 + H8*Komponen!C11 + I8*Komponen!C12 + J8*Komponen!C13 + K8*Komponen!C14 + L8*Komponen!C15</f>
        <v>50.45</v>
      </c>
      <c r="N8" t="str">
        <f t="shared" si="0"/>
        <v>C</v>
      </c>
    </row>
    <row r="9" spans="1:14" x14ac:dyDescent="0.25">
      <c r="A9">
        <v>5</v>
      </c>
      <c r="B9" t="s">
        <v>86</v>
      </c>
      <c r="C9" t="s">
        <v>87</v>
      </c>
      <c r="D9">
        <v>156758</v>
      </c>
      <c r="E9" t="s">
        <v>1</v>
      </c>
      <c r="F9" t="s">
        <v>3</v>
      </c>
      <c r="G9" s="3">
        <f>VLOOKUP(C9,'[1]STRBAJA D'!$C$16:$H$67,2,FALSE)</f>
        <v>5</v>
      </c>
      <c r="H9" s="3"/>
      <c r="I9" s="3">
        <f>VLOOKUP(C9,'[1]STRBAJA D'!$C$16:$H$67,3,FALSE)</f>
        <v>22</v>
      </c>
      <c r="J9" s="3">
        <f>VLOOKUP(C9,'[1]STRBAJA D'!$C$16:$H$67,4,FALSE)</f>
        <v>73</v>
      </c>
      <c r="K9" s="3">
        <f>VLOOKUP(C9,'[1]STRBAJA D'!$C$16:$H$67,5,FALSE)</f>
        <v>25</v>
      </c>
      <c r="L9" s="3">
        <f>VLOOKUP(C9,'[1]STRBAJA D'!$C$16:$H$67,6,FALSE)</f>
        <v>75</v>
      </c>
      <c r="M9">
        <f>G9*Komponen!C10 + H9*Komponen!C11 + I9*Komponen!C12 + J9*Komponen!C13 + K9*Komponen!C14 + L9*Komponen!C15</f>
        <v>61.599999999999994</v>
      </c>
      <c r="N9" t="str">
        <f t="shared" si="0"/>
        <v>B-</v>
      </c>
    </row>
    <row r="10" spans="1:14" x14ac:dyDescent="0.25">
      <c r="A10">
        <v>6</v>
      </c>
      <c r="B10" t="s">
        <v>88</v>
      </c>
      <c r="C10" t="s">
        <v>89</v>
      </c>
      <c r="D10">
        <v>156259</v>
      </c>
      <c r="E10" t="s">
        <v>1</v>
      </c>
      <c r="F10" t="s">
        <v>3</v>
      </c>
      <c r="G10" s="3">
        <f>VLOOKUP(C10,'[1]STRBAJA D'!$C$16:$H$67,2,FALSE)</f>
        <v>5</v>
      </c>
      <c r="H10" s="3"/>
      <c r="I10" s="3">
        <f>VLOOKUP(C10,'[1]STRBAJA D'!$C$16:$H$67,3,FALSE)</f>
        <v>8</v>
      </c>
      <c r="J10" s="3">
        <f>VLOOKUP(C10,'[1]STRBAJA D'!$C$16:$H$67,4,FALSE)</f>
        <v>61</v>
      </c>
      <c r="K10" s="3">
        <f>VLOOKUP(C10,'[1]STRBAJA D'!$C$16:$H$67,5,FALSE)</f>
        <v>10</v>
      </c>
      <c r="L10" s="3">
        <f>VLOOKUP(C10,'[1]STRBAJA D'!$C$16:$H$67,6,FALSE)</f>
        <v>110</v>
      </c>
      <c r="M10">
        <f>G10*Komponen!C10 + H10*Komponen!C11 + I10*Komponen!C12 + J10*Komponen!C13 + K10*Komponen!C14 + L10*Komponen!C15</f>
        <v>65.099999999999994</v>
      </c>
      <c r="N10" t="str">
        <f t="shared" si="0"/>
        <v>B</v>
      </c>
    </row>
    <row r="11" spans="1:14" x14ac:dyDescent="0.25">
      <c r="A11">
        <v>7</v>
      </c>
      <c r="B11" t="s">
        <v>90</v>
      </c>
      <c r="C11" t="s">
        <v>91</v>
      </c>
      <c r="D11">
        <v>156715</v>
      </c>
      <c r="E11" t="s">
        <v>1</v>
      </c>
      <c r="F11" t="s">
        <v>3</v>
      </c>
      <c r="G11" s="3">
        <f>VLOOKUP(C11,'[1]STRBAJA D'!$C$16:$H$67,2,FALSE)</f>
        <v>0</v>
      </c>
      <c r="H11" s="3"/>
      <c r="I11" s="3">
        <f>VLOOKUP(C11,'[1]STRBAJA D'!$C$16:$H$67,3,FALSE)</f>
        <v>10</v>
      </c>
      <c r="J11" s="3">
        <f>VLOOKUP(C11,'[1]STRBAJA D'!$C$16:$H$67,4,FALSE)</f>
        <v>68</v>
      </c>
      <c r="K11" s="3">
        <f>VLOOKUP(C11,'[1]STRBAJA D'!$C$16:$H$67,5,FALSE)</f>
        <v>25</v>
      </c>
      <c r="L11" s="3">
        <f>VLOOKUP(C11,'[1]STRBAJA D'!$C$16:$H$67,6,FALSE)</f>
        <v>78</v>
      </c>
      <c r="M11">
        <f>G11*Komponen!C10 + H11*Komponen!C11 + I11*Komponen!C12 + J11*Komponen!C13 + K11*Komponen!C14 + L11*Komponen!C15</f>
        <v>54.949999999999996</v>
      </c>
      <c r="N11" t="str">
        <f t="shared" si="0"/>
        <v>C</v>
      </c>
    </row>
    <row r="12" spans="1:14" x14ac:dyDescent="0.25">
      <c r="A12">
        <v>8</v>
      </c>
      <c r="B12" t="s">
        <v>92</v>
      </c>
      <c r="C12" t="s">
        <v>93</v>
      </c>
      <c r="D12">
        <v>156112</v>
      </c>
      <c r="E12" t="s">
        <v>1</v>
      </c>
      <c r="F12" t="s">
        <v>3</v>
      </c>
      <c r="G12" s="3">
        <f>VLOOKUP(C12,'[1]STRBAJA D'!$C$16:$H$67,2,FALSE)</f>
        <v>2.5</v>
      </c>
      <c r="H12" s="3"/>
      <c r="I12" s="3">
        <f>VLOOKUP(C12,'[1]STRBAJA D'!$C$16:$H$67,3,FALSE)</f>
        <v>25</v>
      </c>
      <c r="J12" s="3">
        <f>VLOOKUP(C12,'[1]STRBAJA D'!$C$16:$H$67,4,FALSE)</f>
        <v>66</v>
      </c>
      <c r="K12" s="3">
        <f>VLOOKUP(C12,'[1]STRBAJA D'!$C$16:$H$67,5,FALSE)</f>
        <v>62</v>
      </c>
      <c r="L12" s="3">
        <f>VLOOKUP(C12,'[1]STRBAJA D'!$C$16:$H$67,6,FALSE)</f>
        <v>40</v>
      </c>
      <c r="M12">
        <f>G12*Komponen!C10 + H12*Komponen!C11 + I12*Komponen!C12 + J12*Komponen!C13 + K12*Komponen!C14 + L12*Komponen!C15</f>
        <v>54.3</v>
      </c>
      <c r="N12" t="str">
        <f t="shared" si="0"/>
        <v>C</v>
      </c>
    </row>
    <row r="13" spans="1:14" x14ac:dyDescent="0.25">
      <c r="A13">
        <v>9</v>
      </c>
      <c r="B13" t="s">
        <v>94</v>
      </c>
      <c r="C13" t="s">
        <v>95</v>
      </c>
      <c r="D13">
        <v>154388</v>
      </c>
      <c r="E13" t="s">
        <v>1</v>
      </c>
      <c r="F13" t="s">
        <v>3</v>
      </c>
      <c r="G13" s="3">
        <f>VLOOKUP(C13,'[1]STRBAJA D'!$C$16:$H$67,2,FALSE)</f>
        <v>2.5</v>
      </c>
      <c r="H13" s="3"/>
      <c r="I13" s="3">
        <f>VLOOKUP(C13,'[1]STRBAJA D'!$C$16:$H$67,3,FALSE)</f>
        <v>17</v>
      </c>
      <c r="J13" s="3">
        <f>VLOOKUP(C13,'[1]STRBAJA D'!$C$16:$H$67,4,FALSE)</f>
        <v>66</v>
      </c>
      <c r="K13" s="3">
        <f>VLOOKUP(C13,'[1]STRBAJA D'!$C$16:$H$67,5,FALSE)</f>
        <v>15</v>
      </c>
      <c r="L13" s="3">
        <f>VLOOKUP(C13,'[1]STRBAJA D'!$C$16:$H$67,6,FALSE)</f>
        <v>113</v>
      </c>
      <c r="M13">
        <f>G13*Komponen!C10 + H13*Komponen!C11 + I13*Komponen!C12 + J13*Komponen!C13 + K13*Komponen!C14 + L13*Komponen!C15</f>
        <v>67.3</v>
      </c>
      <c r="N13" t="str">
        <f t="shared" si="0"/>
        <v>B</v>
      </c>
    </row>
    <row r="14" spans="1:14" x14ac:dyDescent="0.25">
      <c r="A14">
        <v>10</v>
      </c>
      <c r="B14" t="s">
        <v>96</v>
      </c>
      <c r="C14" t="s">
        <v>97</v>
      </c>
      <c r="D14">
        <v>156857</v>
      </c>
      <c r="E14" t="s">
        <v>1</v>
      </c>
      <c r="F14" t="s">
        <v>3</v>
      </c>
      <c r="G14" s="3">
        <f>VLOOKUP(C14,'[1]STRBAJA D'!$C$16:$H$67,2,FALSE)</f>
        <v>1.5</v>
      </c>
      <c r="H14" s="3"/>
      <c r="I14" s="3">
        <f>VLOOKUP(C14,'[1]STRBAJA D'!$C$16:$H$67,3,FALSE)</f>
        <v>0</v>
      </c>
      <c r="J14" s="3">
        <f>VLOOKUP(C14,'[1]STRBAJA D'!$C$16:$H$67,4,FALSE)</f>
        <v>63</v>
      </c>
      <c r="K14" s="3">
        <f>VLOOKUP(C14,'[1]STRBAJA D'!$C$16:$H$67,5,FALSE)</f>
        <v>7</v>
      </c>
      <c r="L14" s="3">
        <f>VLOOKUP(C14,'[1]STRBAJA D'!$C$16:$H$67,6,FALSE)</f>
        <v>82</v>
      </c>
      <c r="M14">
        <f>G14*Komponen!C10 + H14*Komponen!C11 + I14*Komponen!C12 + J14*Komponen!C13 + K14*Komponen!C14 + L14*Komponen!C15</f>
        <v>50.849999999999994</v>
      </c>
      <c r="N14" t="str">
        <f t="shared" si="0"/>
        <v>C</v>
      </c>
    </row>
    <row r="15" spans="1:14" x14ac:dyDescent="0.25">
      <c r="A15">
        <v>11</v>
      </c>
      <c r="B15" t="s">
        <v>98</v>
      </c>
      <c r="C15" t="s">
        <v>99</v>
      </c>
      <c r="D15">
        <v>156169</v>
      </c>
      <c r="E15" t="s">
        <v>1</v>
      </c>
      <c r="F15" t="s">
        <v>3</v>
      </c>
      <c r="G15" s="3">
        <f>VLOOKUP(C15,'[1]STRBAJA D'!$C$16:$H$67,2,FALSE)</f>
        <v>7.5</v>
      </c>
      <c r="H15" s="3"/>
      <c r="I15" s="3">
        <f>VLOOKUP(C15,'[1]STRBAJA D'!$C$16:$H$67,3,FALSE)</f>
        <v>16</v>
      </c>
      <c r="J15" s="3">
        <f>VLOOKUP(C15,'[1]STRBAJA D'!$C$16:$H$67,4,FALSE)</f>
        <v>61</v>
      </c>
      <c r="K15" s="3">
        <f>VLOOKUP(C15,'[1]STRBAJA D'!$C$16:$H$67,5,FALSE)</f>
        <v>20</v>
      </c>
      <c r="L15" s="3">
        <f>VLOOKUP(C15,'[1]STRBAJA D'!$C$16:$H$67,6,FALSE)</f>
        <v>55</v>
      </c>
      <c r="M15">
        <f>G15*Komponen!C10 + H15*Komponen!C11 + I15*Komponen!C12 + J15*Komponen!C13 + K15*Komponen!C14 + L15*Komponen!C15</f>
        <v>51.65</v>
      </c>
      <c r="N15" t="str">
        <f t="shared" si="0"/>
        <v>C</v>
      </c>
    </row>
    <row r="16" spans="1:14" x14ac:dyDescent="0.25">
      <c r="A16">
        <v>12</v>
      </c>
      <c r="B16" t="s">
        <v>100</v>
      </c>
      <c r="C16" t="s">
        <v>101</v>
      </c>
      <c r="D16">
        <v>156249</v>
      </c>
      <c r="E16" t="s">
        <v>1</v>
      </c>
      <c r="F16" t="s">
        <v>3</v>
      </c>
      <c r="G16" s="3">
        <f>VLOOKUP(C16,'[1]STRBAJA D'!$C$16:$H$67,2,FALSE)</f>
        <v>0</v>
      </c>
      <c r="H16" s="3"/>
      <c r="I16" s="3">
        <f>VLOOKUP(C16,'[1]STRBAJA D'!$C$16:$H$67,3,FALSE)</f>
        <v>25</v>
      </c>
      <c r="J16" s="3">
        <f>VLOOKUP(C16,'[1]STRBAJA D'!$C$16:$H$67,4,FALSE)</f>
        <v>66</v>
      </c>
      <c r="K16" s="3">
        <f>VLOOKUP(C16,'[1]STRBAJA D'!$C$16:$H$67,5,FALSE)</f>
        <v>20</v>
      </c>
      <c r="L16" s="3">
        <f>VLOOKUP(C16,'[1]STRBAJA D'!$C$16:$H$67,6,FALSE)</f>
        <v>80</v>
      </c>
      <c r="M16">
        <f>G16*Komponen!C10 + H16*Komponen!C11 + I16*Komponen!C12 + J16*Komponen!C13 + K16*Komponen!C14 + L16*Komponen!C15</f>
        <v>55.3</v>
      </c>
      <c r="N16" t="str">
        <f t="shared" si="0"/>
        <v>C+</v>
      </c>
    </row>
    <row r="17" spans="1:14" x14ac:dyDescent="0.25">
      <c r="A17">
        <v>13</v>
      </c>
      <c r="B17" t="s">
        <v>102</v>
      </c>
      <c r="C17" t="s">
        <v>103</v>
      </c>
      <c r="D17">
        <v>157007</v>
      </c>
      <c r="E17" t="s">
        <v>1</v>
      </c>
      <c r="F17" t="s">
        <v>3</v>
      </c>
      <c r="G17" s="3">
        <f>VLOOKUP(C17,'[1]STRBAJA D'!$C$16:$H$67,2,FALSE)</f>
        <v>0</v>
      </c>
      <c r="H17" s="3"/>
      <c r="I17" s="3">
        <f>VLOOKUP(C17,'[1]STRBAJA D'!$C$16:$H$67,3,FALSE)</f>
        <v>0</v>
      </c>
      <c r="J17" s="3">
        <f>VLOOKUP(C17,'[1]STRBAJA D'!$C$16:$H$67,4,FALSE)</f>
        <v>8</v>
      </c>
      <c r="K17" s="3">
        <f>VLOOKUP(C17,'[1]STRBAJA D'!$C$16:$H$67,5,FALSE)</f>
        <v>0</v>
      </c>
      <c r="L17" s="3">
        <f>VLOOKUP(C17,'[1]STRBAJA D'!$C$16:$H$67,6,FALSE)</f>
        <v>0</v>
      </c>
      <c r="M17">
        <f>G17*Komponen!C10 + H17*Komponen!C11 + I17*Komponen!C12 + J17*Komponen!C13 + K17*Komponen!C14 + L17*Komponen!C15</f>
        <v>2.4</v>
      </c>
      <c r="N17" t="str">
        <f t="shared" si="0"/>
        <v>E</v>
      </c>
    </row>
    <row r="18" spans="1:14" x14ac:dyDescent="0.25">
      <c r="A18">
        <v>14</v>
      </c>
      <c r="B18" t="s">
        <v>104</v>
      </c>
      <c r="C18" t="s">
        <v>105</v>
      </c>
      <c r="D18">
        <v>156280</v>
      </c>
      <c r="E18" t="s">
        <v>1</v>
      </c>
      <c r="F18" t="s">
        <v>3</v>
      </c>
      <c r="G18" s="3">
        <f>VLOOKUP(C18,'[1]STRBAJA D'!$C$16:$H$67,2,FALSE)</f>
        <v>0</v>
      </c>
      <c r="H18" s="3"/>
      <c r="I18" s="3">
        <f>VLOOKUP(C18,'[1]STRBAJA D'!$C$16:$H$67,3,FALSE)</f>
        <v>8</v>
      </c>
      <c r="J18" s="3">
        <f>VLOOKUP(C18,'[1]STRBAJA D'!$C$16:$H$67,4,FALSE)</f>
        <v>68</v>
      </c>
      <c r="K18" s="3">
        <f>VLOOKUP(C18,'[1]STRBAJA D'!$C$16:$H$67,5,FALSE)</f>
        <v>35</v>
      </c>
      <c r="L18" s="3">
        <f>VLOOKUP(C18,'[1]STRBAJA D'!$C$16:$H$67,6,FALSE)</f>
        <v>90</v>
      </c>
      <c r="M18">
        <f>G18*Komponen!C10 + H18*Komponen!C11 + I18*Komponen!C12 + J18*Komponen!C13 + K18*Komponen!C14 + L18*Komponen!C15</f>
        <v>61.449999999999996</v>
      </c>
      <c r="N18" t="str">
        <f t="shared" si="0"/>
        <v>B-</v>
      </c>
    </row>
    <row r="19" spans="1:14" x14ac:dyDescent="0.25">
      <c r="A19">
        <v>15</v>
      </c>
      <c r="B19" t="s">
        <v>106</v>
      </c>
      <c r="C19" t="s">
        <v>107</v>
      </c>
      <c r="D19">
        <v>154437</v>
      </c>
      <c r="E19" t="s">
        <v>1</v>
      </c>
      <c r="F19" t="s">
        <v>3</v>
      </c>
      <c r="G19" s="3">
        <f>VLOOKUP(C19,'[1]STRBAJA D'!$C$16:$H$67,2,FALSE)</f>
        <v>0</v>
      </c>
      <c r="H19" s="3"/>
      <c r="I19" s="3">
        <f>VLOOKUP(C19,'[1]STRBAJA D'!$C$16:$H$67,3,FALSE)</f>
        <v>7</v>
      </c>
      <c r="J19" s="3">
        <f>VLOOKUP(C19,'[1]STRBAJA D'!$C$16:$H$67,4,FALSE)</f>
        <v>63</v>
      </c>
      <c r="K19" s="3">
        <f>VLOOKUP(C19,'[1]STRBAJA D'!$C$16:$H$67,5,FALSE)</f>
        <v>15</v>
      </c>
      <c r="L19" s="3">
        <f>VLOOKUP(C19,'[1]STRBAJA D'!$C$16:$H$67,6,FALSE)</f>
        <v>110</v>
      </c>
      <c r="M19">
        <f>G19*Komponen!C10 + H19*Komponen!C11 + I19*Komponen!C12 + J19*Komponen!C13 + K19*Komponen!C14 + L19*Komponen!C15</f>
        <v>61.849999999999994</v>
      </c>
      <c r="N19" t="str">
        <f t="shared" si="0"/>
        <v>B-</v>
      </c>
    </row>
    <row r="20" spans="1:14" x14ac:dyDescent="0.25">
      <c r="A20">
        <v>16</v>
      </c>
      <c r="B20" t="s">
        <v>108</v>
      </c>
      <c r="C20" t="s">
        <v>109</v>
      </c>
      <c r="D20">
        <v>157189</v>
      </c>
      <c r="E20" t="s">
        <v>1</v>
      </c>
      <c r="F20" t="s">
        <v>3</v>
      </c>
      <c r="G20" s="3">
        <f>VLOOKUP(C20,'[1]STRBAJA D'!$C$16:$H$67,2,FALSE)</f>
        <v>0</v>
      </c>
      <c r="H20" s="3"/>
      <c r="I20" s="3">
        <f>VLOOKUP(C20,'[1]STRBAJA D'!$C$16:$H$67,3,FALSE)</f>
        <v>0</v>
      </c>
      <c r="J20" s="3">
        <f>VLOOKUP(C20,'[1]STRBAJA D'!$C$16:$H$67,4,FALSE)</f>
        <v>63</v>
      </c>
      <c r="K20" s="3">
        <f>VLOOKUP(C20,'[1]STRBAJA D'!$C$16:$H$67,5,FALSE)</f>
        <v>55</v>
      </c>
      <c r="L20" s="3">
        <f>VLOOKUP(C20,'[1]STRBAJA D'!$C$16:$H$67,6,FALSE)</f>
        <v>65</v>
      </c>
      <c r="M20">
        <f>G20*Komponen!C10 + H20*Komponen!C11 + I20*Komponen!C12 + J20*Komponen!C13 + K20*Komponen!C14 + L20*Komponen!C15</f>
        <v>55.4</v>
      </c>
      <c r="N20" t="str">
        <f t="shared" si="0"/>
        <v>C+</v>
      </c>
    </row>
    <row r="21" spans="1:14" x14ac:dyDescent="0.25">
      <c r="A21">
        <v>17</v>
      </c>
      <c r="B21" t="s">
        <v>110</v>
      </c>
      <c r="C21" t="s">
        <v>111</v>
      </c>
      <c r="D21">
        <v>156732</v>
      </c>
      <c r="E21" t="s">
        <v>1</v>
      </c>
      <c r="F21" t="s">
        <v>3</v>
      </c>
      <c r="G21" s="3">
        <f>VLOOKUP(C21,'[1]STRBAJA D'!$C$16:$H$67,2,FALSE)</f>
        <v>3</v>
      </c>
      <c r="H21" s="3"/>
      <c r="I21" s="3">
        <f>VLOOKUP(C21,'[1]STRBAJA D'!$C$16:$H$67,3,FALSE)</f>
        <v>75</v>
      </c>
      <c r="J21" s="3">
        <f>VLOOKUP(C21,'[1]STRBAJA D'!$C$16:$H$67,4,FALSE)</f>
        <v>72</v>
      </c>
      <c r="K21" s="3">
        <f>VLOOKUP(C21,'[1]STRBAJA D'!$C$16:$H$67,5,FALSE)</f>
        <v>65</v>
      </c>
      <c r="L21" s="3">
        <f>VLOOKUP(C21,'[1]STRBAJA D'!$C$16:$H$67,6,FALSE)</f>
        <v>18</v>
      </c>
      <c r="M21">
        <f>G21*Komponen!C10 + H21*Komponen!C11 + I21*Komponen!C12 + J21*Komponen!C13 + K21*Komponen!C14 + L21*Komponen!C15</f>
        <v>54.649999999999991</v>
      </c>
      <c r="N21" t="str">
        <f t="shared" si="0"/>
        <v>C</v>
      </c>
    </row>
    <row r="22" spans="1:14" x14ac:dyDescent="0.25">
      <c r="A22">
        <v>18</v>
      </c>
      <c r="B22" t="s">
        <v>112</v>
      </c>
      <c r="C22" t="s">
        <v>113</v>
      </c>
      <c r="D22">
        <v>156558</v>
      </c>
      <c r="E22" t="s">
        <v>1</v>
      </c>
      <c r="F22" t="s">
        <v>3</v>
      </c>
      <c r="G22" s="3">
        <f>VLOOKUP(C22,'[1]STRBAJA D'!$C$16:$H$67,2,FALSE)</f>
        <v>11</v>
      </c>
      <c r="H22" s="3"/>
      <c r="I22" s="3">
        <f>VLOOKUP(C22,'[1]STRBAJA D'!$C$16:$H$67,3,FALSE)</f>
        <v>0</v>
      </c>
      <c r="J22" s="3">
        <f>VLOOKUP(C22,'[1]STRBAJA D'!$C$16:$H$67,4,FALSE)</f>
        <v>61</v>
      </c>
      <c r="K22" s="3">
        <f>VLOOKUP(C22,'[1]STRBAJA D'!$C$16:$H$67,5,FALSE)</f>
        <v>20</v>
      </c>
      <c r="L22" s="3">
        <f>VLOOKUP(C22,'[1]STRBAJA D'!$C$16:$H$67,6,FALSE)</f>
        <v>95</v>
      </c>
      <c r="M22">
        <f>G22*Komponen!C10 + H22*Komponen!C11 + I22*Komponen!C12 + J22*Komponen!C13 + K22*Komponen!C14 + L22*Komponen!C15</f>
        <v>67.55</v>
      </c>
      <c r="N22" t="str">
        <f t="shared" si="0"/>
        <v>B</v>
      </c>
    </row>
    <row r="23" spans="1:14" x14ac:dyDescent="0.25">
      <c r="A23">
        <v>19</v>
      </c>
      <c r="B23" t="s">
        <v>114</v>
      </c>
      <c r="C23" t="s">
        <v>115</v>
      </c>
      <c r="D23">
        <v>156678</v>
      </c>
      <c r="E23" t="s">
        <v>1</v>
      </c>
      <c r="F23" t="s">
        <v>3</v>
      </c>
      <c r="G23" s="3">
        <f>VLOOKUP(C23,'[1]STRBAJA D'!$C$16:$H$67,2,FALSE)</f>
        <v>0.5</v>
      </c>
      <c r="H23" s="3"/>
      <c r="I23" s="3">
        <f>VLOOKUP(C23,'[1]STRBAJA D'!$C$16:$H$67,3,FALSE)</f>
        <v>0</v>
      </c>
      <c r="J23" s="3">
        <f>VLOOKUP(C23,'[1]STRBAJA D'!$C$16:$H$67,4,FALSE)</f>
        <v>61</v>
      </c>
      <c r="K23" s="3">
        <f>VLOOKUP(C23,'[1]STRBAJA D'!$C$16:$H$67,5,FALSE)</f>
        <v>15</v>
      </c>
      <c r="L23" s="3">
        <f>VLOOKUP(C23,'[1]STRBAJA D'!$C$16:$H$67,6,FALSE)</f>
        <v>30</v>
      </c>
      <c r="M23">
        <f>G23*Komponen!C10 + H23*Komponen!C11 + I23*Komponen!C12 + J23*Komponen!C13 + K23*Komponen!C14 + L23*Komponen!C15</f>
        <v>33.049999999999997</v>
      </c>
      <c r="N23" t="str">
        <f t="shared" si="0"/>
        <v>D</v>
      </c>
    </row>
    <row r="24" spans="1:14" x14ac:dyDescent="0.25">
      <c r="A24">
        <v>20</v>
      </c>
      <c r="B24" t="s">
        <v>116</v>
      </c>
      <c r="C24" t="s">
        <v>117</v>
      </c>
      <c r="D24">
        <v>155723</v>
      </c>
      <c r="E24" t="s">
        <v>1</v>
      </c>
      <c r="F24" t="s">
        <v>3</v>
      </c>
      <c r="G24" s="3">
        <f>VLOOKUP(C24,'[1]STRBAJA D'!$C$16:$H$67,2,FALSE)</f>
        <v>6</v>
      </c>
      <c r="H24" s="3"/>
      <c r="I24" s="3">
        <f>VLOOKUP(C24,'[1]STRBAJA D'!$C$16:$H$67,3,FALSE)</f>
        <v>85</v>
      </c>
      <c r="J24" s="3">
        <f>VLOOKUP(C24,'[1]STRBAJA D'!$C$16:$H$67,4,FALSE)</f>
        <v>58</v>
      </c>
      <c r="K24" s="3">
        <f>VLOOKUP(C24,'[1]STRBAJA D'!$C$16:$H$67,5,FALSE)</f>
        <v>80</v>
      </c>
      <c r="L24" s="3">
        <f>VLOOKUP(C24,'[1]STRBAJA D'!$C$16:$H$67,6,FALSE)</f>
        <v>51</v>
      </c>
      <c r="M24">
        <f>G24*Komponen!C10 + H24*Komponen!C11 + I24*Komponen!C12 + J24*Komponen!C13 + K24*Komponen!C14 + L24*Komponen!C15</f>
        <v>69.75</v>
      </c>
      <c r="N24" t="str">
        <f t="shared" si="0"/>
        <v>B</v>
      </c>
    </row>
    <row r="25" spans="1:14" x14ac:dyDescent="0.25">
      <c r="A25">
        <v>21</v>
      </c>
      <c r="B25" t="s">
        <v>118</v>
      </c>
      <c r="C25" t="s">
        <v>119</v>
      </c>
      <c r="D25">
        <v>158577</v>
      </c>
      <c r="E25" t="s">
        <v>1</v>
      </c>
      <c r="F25" t="s">
        <v>120</v>
      </c>
      <c r="G25" s="3">
        <f>VLOOKUP(C25,'[1]STRBAJA E'!$C$16:$H$72,2,FALSE)</f>
        <v>3</v>
      </c>
      <c r="H25" s="3"/>
      <c r="I25" s="3">
        <f>VLOOKUP(C25,'[1]STRBAJA E'!$C$16:$H$72,3,FALSE)</f>
        <v>0</v>
      </c>
      <c r="J25" s="3">
        <f>VLOOKUP(C25,'[1]STRBAJA E'!$C$16:$H$72,5,FALSE)</f>
        <v>62</v>
      </c>
      <c r="K25" s="3">
        <f>VLOOKUP(C25,'[1]STRBAJA E'!$C$16:$H$72,4,FALSE)</f>
        <v>65</v>
      </c>
      <c r="L25" s="3">
        <f>VLOOKUP(C25,'[1]STRBAJA E'!$C$16:$H$72,6,FALSE)</f>
        <v>45</v>
      </c>
      <c r="M25">
        <f>G25*Komponen!C10 + H25*Komponen!C11 + I25*Komponen!C12 + J25*Komponen!C13 + K25*Komponen!C14 + L25*Komponen!C15</f>
        <v>53.599999999999994</v>
      </c>
      <c r="N25" t="str">
        <f t="shared" si="0"/>
        <v>C</v>
      </c>
    </row>
    <row r="26" spans="1:14" x14ac:dyDescent="0.25">
      <c r="A26">
        <v>22</v>
      </c>
      <c r="B26" t="s">
        <v>121</v>
      </c>
      <c r="C26" t="s">
        <v>122</v>
      </c>
      <c r="D26">
        <v>154107</v>
      </c>
      <c r="E26" t="s">
        <v>1</v>
      </c>
      <c r="F26" t="s">
        <v>3</v>
      </c>
      <c r="G26" s="3">
        <f>VLOOKUP(C26,'[1]STRBAJA E'!$C$16:$H$72,2,FALSE)</f>
        <v>2</v>
      </c>
      <c r="H26" s="3"/>
      <c r="I26" s="3">
        <f>VLOOKUP(C26,'[1]STRBAJA E'!$C$16:$H$72,3,FALSE)</f>
        <v>0</v>
      </c>
      <c r="J26" s="3">
        <f>VLOOKUP(C26,'[1]STRBAJA E'!$C$16:$H$72,5,FALSE)</f>
        <v>72</v>
      </c>
      <c r="K26" s="3">
        <f>VLOOKUP(C26,'[1]STRBAJA E'!$C$16:$H$72,4,FALSE)</f>
        <v>31</v>
      </c>
      <c r="L26" s="3">
        <f>VLOOKUP(C26,'[1]STRBAJA E'!$C$16:$H$72,6,FALSE)</f>
        <v>80</v>
      </c>
      <c r="M26">
        <f>G26*Komponen!C10 + H26*Komponen!C11 + I26*Komponen!C12 + J26*Komponen!C13 + K26*Komponen!C14 + L26*Komponen!C15</f>
        <v>59.349999999999994</v>
      </c>
      <c r="N26" t="str">
        <f t="shared" si="0"/>
        <v>C+</v>
      </c>
    </row>
    <row r="27" spans="1:14" x14ac:dyDescent="0.25">
      <c r="A27">
        <v>23</v>
      </c>
      <c r="B27" t="s">
        <v>123</v>
      </c>
      <c r="C27" t="s">
        <v>124</v>
      </c>
      <c r="D27">
        <v>154033</v>
      </c>
      <c r="E27" t="s">
        <v>1</v>
      </c>
      <c r="F27" t="s">
        <v>3</v>
      </c>
      <c r="G27" s="3">
        <f>VLOOKUP(C27,'[1]STRBAJA E'!$C$16:$H$72,2,FALSE)</f>
        <v>1</v>
      </c>
      <c r="H27" s="3"/>
      <c r="I27" s="3">
        <f>VLOOKUP(C27,'[1]STRBAJA E'!$C$16:$H$72,3,FALSE)</f>
        <v>78</v>
      </c>
      <c r="J27" s="3">
        <f>VLOOKUP(C27,'[1]STRBAJA E'!$C$16:$H$72,5,FALSE)</f>
        <v>58</v>
      </c>
      <c r="K27" s="3">
        <f>VLOOKUP(C27,'[1]STRBAJA E'!$C$16:$H$72,4,FALSE)</f>
        <v>20</v>
      </c>
      <c r="L27" s="3">
        <f>VLOOKUP(C27,'[1]STRBAJA E'!$C$16:$H$72,6,FALSE)</f>
        <v>75</v>
      </c>
      <c r="M27">
        <f>G27*Komponen!C10 + H27*Komponen!C11 + I27*Komponen!C12 + J27*Komponen!C13 + K27*Komponen!C14 + L27*Komponen!C15</f>
        <v>57.45</v>
      </c>
      <c r="N27" t="str">
        <f t="shared" si="0"/>
        <v>C+</v>
      </c>
    </row>
    <row r="28" spans="1:14" x14ac:dyDescent="0.25">
      <c r="A28">
        <v>24</v>
      </c>
      <c r="B28" t="s">
        <v>125</v>
      </c>
      <c r="C28" t="s">
        <v>126</v>
      </c>
      <c r="D28">
        <v>153875</v>
      </c>
      <c r="E28" t="s">
        <v>1</v>
      </c>
      <c r="F28" t="s">
        <v>3</v>
      </c>
      <c r="G28" s="3">
        <f>VLOOKUP(C28,'[1]STRBAJA E'!$C$16:$H$72,2,FALSE)</f>
        <v>0.25</v>
      </c>
      <c r="H28" s="3"/>
      <c r="I28" s="3">
        <f>VLOOKUP(C28,'[1]STRBAJA E'!$C$16:$H$72,3,FALSE)</f>
        <v>40</v>
      </c>
      <c r="J28" s="3">
        <f>VLOOKUP(C28,'[1]STRBAJA E'!$C$16:$H$72,5,FALSE)</f>
        <v>58</v>
      </c>
      <c r="K28" s="3">
        <f>VLOOKUP(C28,'[1]STRBAJA E'!$C$16:$H$72,4,FALSE)</f>
        <v>70</v>
      </c>
      <c r="L28" s="3">
        <f>VLOOKUP(C28,'[1]STRBAJA E'!$C$16:$H$72,6,FALSE)</f>
        <v>37.5</v>
      </c>
      <c r="M28">
        <f>G28*Komponen!C10 + H28*Komponen!C11 + I28*Komponen!C12 + J28*Komponen!C13 + K28*Komponen!C14 + L28*Komponen!C15</f>
        <v>52.274999999999999</v>
      </c>
      <c r="N28" t="str">
        <f t="shared" si="0"/>
        <v>C</v>
      </c>
    </row>
    <row r="29" spans="1:14" x14ac:dyDescent="0.25">
      <c r="A29">
        <v>25</v>
      </c>
      <c r="B29" t="s">
        <v>127</v>
      </c>
      <c r="C29" t="s">
        <v>128</v>
      </c>
      <c r="D29">
        <v>156538</v>
      </c>
      <c r="E29" t="s">
        <v>1</v>
      </c>
      <c r="F29" t="s">
        <v>3</v>
      </c>
      <c r="G29" s="3">
        <f>VLOOKUP(C29,'[1]STRBAJA E'!$C$16:$H$72,2,FALSE)</f>
        <v>0.25</v>
      </c>
      <c r="H29" s="3"/>
      <c r="I29" s="3">
        <f>VLOOKUP(C29,'[1]STRBAJA E'!$C$16:$H$72,3,FALSE)</f>
        <v>75</v>
      </c>
      <c r="J29" s="3">
        <f>VLOOKUP(C29,'[1]STRBAJA E'!$C$16:$H$72,5,FALSE)</f>
        <v>63</v>
      </c>
      <c r="K29" s="3">
        <f>VLOOKUP(C29,'[1]STRBAJA E'!$C$16:$H$72,4,FALSE)</f>
        <v>50</v>
      </c>
      <c r="L29" s="3">
        <f>VLOOKUP(C29,'[1]STRBAJA E'!$C$16:$H$72,6,FALSE)</f>
        <v>36.25</v>
      </c>
      <c r="M29">
        <f>G29*Komponen!C10 + H29*Komponen!C11 + I29*Komponen!C12 + J29*Komponen!C13 + K29*Komponen!C14 + L29*Komponen!C15</f>
        <v>51.837499999999999</v>
      </c>
      <c r="N29" t="str">
        <f t="shared" si="0"/>
        <v>C</v>
      </c>
    </row>
    <row r="30" spans="1:14" x14ac:dyDescent="0.25">
      <c r="A30">
        <v>26</v>
      </c>
      <c r="B30" t="s">
        <v>129</v>
      </c>
      <c r="C30" t="s">
        <v>130</v>
      </c>
      <c r="D30">
        <v>154868</v>
      </c>
      <c r="E30" t="s">
        <v>1</v>
      </c>
      <c r="F30" t="s">
        <v>3</v>
      </c>
      <c r="G30" s="3">
        <f>VLOOKUP(C30,'[1]STRBAJA E'!$C$16:$H$72,2,FALSE)</f>
        <v>2</v>
      </c>
      <c r="H30" s="3"/>
      <c r="I30" s="3">
        <f>VLOOKUP(C30,'[1]STRBAJA E'!$C$16:$H$72,3,FALSE)</f>
        <v>75</v>
      </c>
      <c r="J30" s="3">
        <f>VLOOKUP(C30,'[1]STRBAJA E'!$C$16:$H$72,5,FALSE)</f>
        <v>76</v>
      </c>
      <c r="K30" s="3">
        <f>VLOOKUP(C30,'[1]STRBAJA E'!$C$16:$H$72,4,FALSE)</f>
        <v>52.5</v>
      </c>
      <c r="L30" s="3">
        <f>VLOOKUP(C30,'[1]STRBAJA E'!$C$16:$H$72,6,FALSE)</f>
        <v>50</v>
      </c>
      <c r="M30">
        <f>G30*Komponen!C10 + H30*Komponen!C11 + I30*Komponen!C12 + J30*Komponen!C13 + K30*Komponen!C14 + L30*Komponen!C15</f>
        <v>62.924999999999997</v>
      </c>
      <c r="N30" t="str">
        <f t="shared" si="0"/>
        <v>B-</v>
      </c>
    </row>
    <row r="31" spans="1:14" x14ac:dyDescent="0.25">
      <c r="A31">
        <v>27</v>
      </c>
      <c r="B31" t="s">
        <v>131</v>
      </c>
      <c r="C31" t="s">
        <v>132</v>
      </c>
      <c r="D31">
        <v>156926</v>
      </c>
      <c r="E31" t="s">
        <v>1</v>
      </c>
      <c r="F31" t="s">
        <v>3</v>
      </c>
      <c r="G31" s="3">
        <f>VLOOKUP(C31,'[1]STRBAJA E'!$C$16:$H$72,2,FALSE)</f>
        <v>3</v>
      </c>
      <c r="H31" s="3"/>
      <c r="I31" s="3">
        <f>VLOOKUP(C31,'[1]STRBAJA E'!$C$16:$H$72,3,FALSE)</f>
        <v>30</v>
      </c>
      <c r="J31" s="3">
        <f>VLOOKUP(C31,'[1]STRBAJA E'!$C$16:$H$72,5,FALSE)</f>
        <v>60</v>
      </c>
      <c r="K31" s="3">
        <f>VLOOKUP(C31,'[1]STRBAJA E'!$C$16:$H$72,4,FALSE)</f>
        <v>48</v>
      </c>
      <c r="L31" s="3">
        <f>VLOOKUP(C31,'[1]STRBAJA E'!$C$16:$H$72,6,FALSE)</f>
        <v>54</v>
      </c>
      <c r="M31">
        <f>G31*Komponen!C10 + H31*Komponen!C11 + I31*Komponen!C12 + J31*Komponen!C13 + K31*Komponen!C14 + L31*Komponen!C15</f>
        <v>54.9</v>
      </c>
      <c r="N31" t="str">
        <f t="shared" si="0"/>
        <v>C</v>
      </c>
    </row>
    <row r="32" spans="1:14" x14ac:dyDescent="0.25">
      <c r="A32">
        <v>28</v>
      </c>
      <c r="B32" t="s">
        <v>133</v>
      </c>
      <c r="C32" t="s">
        <v>134</v>
      </c>
      <c r="D32">
        <v>154661</v>
      </c>
      <c r="E32" t="s">
        <v>1</v>
      </c>
      <c r="F32" t="s">
        <v>3</v>
      </c>
      <c r="G32" s="3">
        <f>VLOOKUP(C32,'[1]STRBAJA E'!$C$16:$H$72,2,FALSE)</f>
        <v>3</v>
      </c>
      <c r="H32" s="3"/>
      <c r="I32" s="3">
        <f>VLOOKUP(C32,'[1]STRBAJA E'!$C$16:$H$72,3,FALSE)</f>
        <v>35</v>
      </c>
      <c r="J32" s="3">
        <f>VLOOKUP(C32,'[1]STRBAJA E'!$C$16:$H$72,5,FALSE)</f>
        <v>68</v>
      </c>
      <c r="K32" s="3">
        <f>VLOOKUP(C32,'[1]STRBAJA E'!$C$16:$H$72,4,FALSE)</f>
        <v>8</v>
      </c>
      <c r="L32" s="3">
        <f>VLOOKUP(C32,'[1]STRBAJA E'!$C$16:$H$72,6,FALSE)</f>
        <v>90</v>
      </c>
      <c r="M32">
        <f>G32*Komponen!C10 + H32*Komponen!C11 + I32*Komponen!C12 + J32*Komponen!C13 + K32*Komponen!C14 + L32*Komponen!C15</f>
        <v>60.399999999999991</v>
      </c>
      <c r="N32" t="str">
        <f t="shared" si="0"/>
        <v>B-</v>
      </c>
    </row>
    <row r="33" spans="1:14" x14ac:dyDescent="0.25">
      <c r="A33">
        <v>29</v>
      </c>
      <c r="B33" t="s">
        <v>135</v>
      </c>
      <c r="C33" t="s">
        <v>136</v>
      </c>
      <c r="D33">
        <v>155722</v>
      </c>
      <c r="E33" t="s">
        <v>1</v>
      </c>
      <c r="F33" t="s">
        <v>3</v>
      </c>
      <c r="G33" s="3">
        <f>VLOOKUP(C33,'[1]STRBAJA E'!$C$16:$H$72,2,FALSE)</f>
        <v>1.5</v>
      </c>
      <c r="H33" s="3"/>
      <c r="I33" s="3">
        <f>VLOOKUP(C33,'[1]STRBAJA E'!$C$16:$H$72,3,FALSE)</f>
        <v>20</v>
      </c>
      <c r="J33" s="3">
        <f>VLOOKUP(C33,'[1]STRBAJA E'!$C$16:$H$72,5,FALSE)</f>
        <v>60</v>
      </c>
      <c r="K33" s="3">
        <f>VLOOKUP(C33,'[1]STRBAJA E'!$C$16:$H$72,4,FALSE)</f>
        <v>25</v>
      </c>
      <c r="L33" s="3">
        <f>VLOOKUP(C33,'[1]STRBAJA E'!$C$16:$H$72,6,FALSE)</f>
        <v>65</v>
      </c>
      <c r="M33">
        <f>G33*Komponen!C10 + H33*Komponen!C11 + I33*Komponen!C12 + J33*Komponen!C13 + K33*Komponen!C14 + L33*Komponen!C15</f>
        <v>50.5</v>
      </c>
      <c r="N33" t="str">
        <f t="shared" si="0"/>
        <v>C</v>
      </c>
    </row>
    <row r="34" spans="1:14" x14ac:dyDescent="0.25">
      <c r="A34">
        <v>30</v>
      </c>
      <c r="B34" t="s">
        <v>137</v>
      </c>
      <c r="C34" t="s">
        <v>138</v>
      </c>
      <c r="D34">
        <v>156803</v>
      </c>
      <c r="E34" t="s">
        <v>1</v>
      </c>
      <c r="F34" t="s">
        <v>3</v>
      </c>
      <c r="G34" s="3">
        <f>VLOOKUP(C34,'[1]STRBAJA E'!$C$16:$H$72,2,FALSE)</f>
        <v>4</v>
      </c>
      <c r="H34" s="3"/>
      <c r="I34" s="3">
        <f>VLOOKUP(C34,'[1]STRBAJA E'!$C$16:$H$72,3,FALSE)</f>
        <v>40</v>
      </c>
      <c r="J34" s="3">
        <f>VLOOKUP(C34,'[1]STRBAJA E'!$C$16:$H$72,5,FALSE)</f>
        <v>72</v>
      </c>
      <c r="K34" s="3">
        <f>VLOOKUP(C34,'[1]STRBAJA E'!$C$16:$H$72,4,FALSE)</f>
        <v>4</v>
      </c>
      <c r="L34" s="3">
        <f>VLOOKUP(C34,'[1]STRBAJA E'!$C$16:$H$72,6,FALSE)</f>
        <v>65</v>
      </c>
      <c r="M34">
        <f>G34*Komponen!C10 + H34*Komponen!C11 + I34*Komponen!C12 + J34*Komponen!C13 + K34*Komponen!C14 + L34*Komponen!C15</f>
        <v>53.349999999999994</v>
      </c>
      <c r="N34" t="str">
        <f t="shared" si="0"/>
        <v>C</v>
      </c>
    </row>
    <row r="35" spans="1:14" x14ac:dyDescent="0.25">
      <c r="A35">
        <v>31</v>
      </c>
      <c r="B35" t="s">
        <v>139</v>
      </c>
      <c r="C35" t="s">
        <v>140</v>
      </c>
      <c r="D35">
        <v>156863</v>
      </c>
      <c r="E35" t="s">
        <v>1</v>
      </c>
      <c r="F35" t="s">
        <v>3</v>
      </c>
      <c r="G35" s="3">
        <f>VLOOKUP(C35,'[1]STRBAJA E'!$C$16:$H$72,2,FALSE)</f>
        <v>4</v>
      </c>
      <c r="H35" s="3"/>
      <c r="I35" s="3">
        <f>VLOOKUP(C35,'[1]STRBAJA E'!$C$16:$H$72,3,FALSE)</f>
        <v>48</v>
      </c>
      <c r="J35" s="3">
        <f>VLOOKUP(C35,'[1]STRBAJA E'!$C$16:$H$72,5,FALSE)</f>
        <v>62</v>
      </c>
      <c r="K35" s="3">
        <f>VLOOKUP(C35,'[1]STRBAJA E'!$C$16:$H$72,4,FALSE)</f>
        <v>18</v>
      </c>
      <c r="L35" s="3">
        <f>VLOOKUP(C35,'[1]STRBAJA E'!$C$16:$H$72,6,FALSE)</f>
        <v>55</v>
      </c>
      <c r="M35">
        <f>G35*Komponen!C10 + H35*Komponen!C11 + I35*Komponen!C12 + J35*Komponen!C13 + K35*Komponen!C14 + L35*Komponen!C15</f>
        <v>51.15</v>
      </c>
      <c r="N35" t="str">
        <f t="shared" si="0"/>
        <v>C</v>
      </c>
    </row>
    <row r="36" spans="1:14" x14ac:dyDescent="0.25">
      <c r="A36">
        <v>32</v>
      </c>
      <c r="B36" t="s">
        <v>141</v>
      </c>
      <c r="C36" t="s">
        <v>142</v>
      </c>
      <c r="D36">
        <v>156764</v>
      </c>
      <c r="E36" t="s">
        <v>1</v>
      </c>
      <c r="F36" t="s">
        <v>3</v>
      </c>
      <c r="G36" s="3">
        <f>VLOOKUP(C36,'[1]STRBAJA E'!$C$16:$H$72,2,FALSE)</f>
        <v>0</v>
      </c>
      <c r="H36" s="3"/>
      <c r="I36" s="3">
        <f>VLOOKUP(C36,'[1]STRBAJA E'!$C$16:$H$72,3,FALSE)</f>
        <v>10</v>
      </c>
      <c r="J36" s="3">
        <f>VLOOKUP(C36,'[1]STRBAJA E'!$C$16:$H$72,5,FALSE)</f>
        <v>58</v>
      </c>
      <c r="K36" s="3">
        <f>VLOOKUP(C36,'[1]STRBAJA E'!$C$16:$H$72,4,FALSE)</f>
        <v>18</v>
      </c>
      <c r="L36" s="3">
        <f>VLOOKUP(C36,'[1]STRBAJA E'!$C$16:$H$72,6,FALSE)</f>
        <v>85</v>
      </c>
      <c r="M36">
        <f>G36*Komponen!C10 + H36*Komponen!C11 + I36*Komponen!C12 + J36*Komponen!C13 + K36*Komponen!C14 + L36*Komponen!C15</f>
        <v>52.649999999999991</v>
      </c>
      <c r="N36" t="str">
        <f t="shared" si="0"/>
        <v>C</v>
      </c>
    </row>
    <row r="37" spans="1:14" x14ac:dyDescent="0.25">
      <c r="A37">
        <v>33</v>
      </c>
      <c r="B37" t="s">
        <v>143</v>
      </c>
      <c r="C37" t="s">
        <v>144</v>
      </c>
      <c r="D37">
        <v>152553</v>
      </c>
      <c r="E37" t="s">
        <v>1</v>
      </c>
      <c r="F37" t="s">
        <v>3</v>
      </c>
      <c r="G37" s="3">
        <f>VLOOKUP(C37,'[1]STRBAJA E'!$C$16:$H$72,2,FALSE)</f>
        <v>3.5</v>
      </c>
      <c r="H37" s="3"/>
      <c r="I37" s="3">
        <f>VLOOKUP(C37,'[1]STRBAJA E'!$C$16:$H$72,3,FALSE)</f>
        <v>40</v>
      </c>
      <c r="J37" s="3">
        <f>VLOOKUP(C37,'[1]STRBAJA E'!$C$16:$H$72,5,FALSE)</f>
        <v>68</v>
      </c>
      <c r="K37" s="3">
        <f>VLOOKUP(C37,'[1]STRBAJA E'!$C$16:$H$72,4,FALSE)</f>
        <v>35</v>
      </c>
      <c r="L37" s="3">
        <f>VLOOKUP(C37,'[1]STRBAJA E'!$C$16:$H$72,6,FALSE)</f>
        <v>90</v>
      </c>
      <c r="M37">
        <f>G37*Komponen!C10 + H37*Komponen!C11 + I37*Komponen!C12 + J37*Komponen!C13 + K37*Komponen!C14 + L37*Komponen!C15</f>
        <v>68.149999999999991</v>
      </c>
      <c r="N37" t="str">
        <f t="shared" ref="N37:N68" si="1">IF(AND(ISBLANK(G37), ISBLANK(H37), ISBLANK(I37), ISBLANK(J37), ISBLANK(K37), ISBLANK(L37)), "T", IF(M37&lt;=0.99, "T", IF(M37&lt;=24.99, "E", IF(M37&lt;=49.99, "D", IF(M37&lt;=54.99, "C", IF(M37&lt;=59.99, "C+", IF(M37&lt;=64.99, "B-", IF(M37&lt;=69.99, "B", IF(M37&lt;=74.99, "B+", IF(M37&lt;=79.99, "A-", IF(M37&lt;=100, "A")))))))))))</f>
        <v>B</v>
      </c>
    </row>
    <row r="38" spans="1:14" x14ac:dyDescent="0.25">
      <c r="A38">
        <v>34</v>
      </c>
      <c r="B38" t="s">
        <v>145</v>
      </c>
      <c r="C38" t="s">
        <v>146</v>
      </c>
      <c r="D38">
        <v>156647</v>
      </c>
      <c r="E38" t="s">
        <v>1</v>
      </c>
      <c r="F38" t="s">
        <v>3</v>
      </c>
      <c r="G38" s="3">
        <f>VLOOKUP(C38,'[1]STRBAJA E'!$C$16:$H$72,2,FALSE)</f>
        <v>4</v>
      </c>
      <c r="H38" s="3"/>
      <c r="I38" s="3">
        <f>VLOOKUP(C38,'[1]STRBAJA E'!$C$16:$H$72,3,FALSE)</f>
        <v>15</v>
      </c>
      <c r="J38" s="3">
        <f>VLOOKUP(C38,'[1]STRBAJA E'!$C$16:$H$72,5,FALSE)</f>
        <v>62</v>
      </c>
      <c r="K38" s="3">
        <f>VLOOKUP(C38,'[1]STRBAJA E'!$C$16:$H$72,4,FALSE)</f>
        <v>0</v>
      </c>
      <c r="L38" s="3">
        <f>VLOOKUP(C38,'[1]STRBAJA E'!$C$16:$H$72,6,FALSE)</f>
        <v>75</v>
      </c>
      <c r="M38">
        <f>G38*Komponen!C10 + H38*Komponen!C11 + I38*Komponen!C12 + J38*Komponen!C13 + K38*Komponen!C14 + L38*Komponen!C15</f>
        <v>50.349999999999994</v>
      </c>
      <c r="N38" t="str">
        <f t="shared" si="1"/>
        <v>C</v>
      </c>
    </row>
    <row r="39" spans="1:14" x14ac:dyDescent="0.25">
      <c r="A39">
        <v>35</v>
      </c>
      <c r="B39" t="s">
        <v>147</v>
      </c>
      <c r="C39" t="s">
        <v>148</v>
      </c>
      <c r="D39">
        <v>156578</v>
      </c>
      <c r="E39" t="s">
        <v>1</v>
      </c>
      <c r="F39" t="s">
        <v>3</v>
      </c>
      <c r="G39" s="3">
        <f>VLOOKUP(C39,'[1]STRBAJA E'!$C$16:$H$72,2,FALSE)</f>
        <v>0</v>
      </c>
      <c r="H39" s="3"/>
      <c r="I39" s="3">
        <f>VLOOKUP(C39,'[1]STRBAJA E'!$C$16:$H$72,3,FALSE)</f>
        <v>5</v>
      </c>
      <c r="J39" s="3">
        <f>VLOOKUP(C39,'[1]STRBAJA E'!$C$16:$H$72,5,FALSE)</f>
        <v>65</v>
      </c>
      <c r="K39" s="3">
        <f>VLOOKUP(C39,'[1]STRBAJA E'!$C$16:$H$72,4,FALSE)</f>
        <v>15</v>
      </c>
      <c r="L39" s="3">
        <f>VLOOKUP(C39,'[1]STRBAJA E'!$C$16:$H$72,6,FALSE)</f>
        <v>15</v>
      </c>
      <c r="M39">
        <f>G39*Komponen!C10 + H39*Komponen!C11 + I39*Komponen!C12 + J39*Komponen!C13 + K39*Komponen!C14 + L39*Komponen!C15</f>
        <v>29</v>
      </c>
      <c r="N39" t="str">
        <f t="shared" si="1"/>
        <v>D</v>
      </c>
    </row>
    <row r="40" spans="1:14" x14ac:dyDescent="0.25">
      <c r="A40">
        <v>36</v>
      </c>
      <c r="B40" t="s">
        <v>149</v>
      </c>
      <c r="C40" t="s">
        <v>150</v>
      </c>
      <c r="D40">
        <v>156821</v>
      </c>
      <c r="E40" t="s">
        <v>1</v>
      </c>
      <c r="F40" t="s">
        <v>3</v>
      </c>
      <c r="G40" s="3">
        <f>VLOOKUP(C40,'[1]STRBAJA E'!$C$16:$H$72,2,FALSE)</f>
        <v>0.5</v>
      </c>
      <c r="H40" s="3"/>
      <c r="I40" s="3">
        <f>VLOOKUP(C40,'[1]STRBAJA E'!$C$16:$H$72,3,FALSE)</f>
        <v>0</v>
      </c>
      <c r="J40" s="3">
        <f>VLOOKUP(C40,'[1]STRBAJA E'!$C$16:$H$72,5,FALSE)</f>
        <v>63</v>
      </c>
      <c r="K40" s="3">
        <f>VLOOKUP(C40,'[1]STRBAJA E'!$C$16:$H$72,4,FALSE)</f>
        <v>0</v>
      </c>
      <c r="L40" s="3">
        <f>VLOOKUP(C40,'[1]STRBAJA E'!$C$16:$H$72,6,FALSE)</f>
        <v>0</v>
      </c>
      <c r="M40">
        <f>G40*Komponen!C10 + H40*Komponen!C11 + I40*Komponen!C12 + J40*Komponen!C13 + K40*Komponen!C14 + L40*Komponen!C15</f>
        <v>19.399999999999999</v>
      </c>
      <c r="N40" t="str">
        <f t="shared" si="1"/>
        <v>E</v>
      </c>
    </row>
    <row r="41" spans="1:14" x14ac:dyDescent="0.25">
      <c r="A41">
        <v>37</v>
      </c>
      <c r="B41" t="s">
        <v>151</v>
      </c>
      <c r="C41" t="s">
        <v>152</v>
      </c>
      <c r="D41">
        <v>153971</v>
      </c>
      <c r="E41" t="s">
        <v>1</v>
      </c>
      <c r="F41" t="s">
        <v>3</v>
      </c>
      <c r="G41" s="3">
        <f>VLOOKUP(C41,'[1]STRBAJA E'!$C$16:$H$72,2,FALSE)</f>
        <v>12</v>
      </c>
      <c r="H41" s="3"/>
      <c r="I41" s="3">
        <f>VLOOKUP(C41,'[1]STRBAJA E'!$C$16:$H$72,3,FALSE)</f>
        <v>47</v>
      </c>
      <c r="J41" s="3">
        <f>VLOOKUP(C41,'[1]STRBAJA E'!$C$16:$H$72,5,FALSE)</f>
        <v>68</v>
      </c>
      <c r="K41" s="3">
        <f>VLOOKUP(C41,'[1]STRBAJA E'!$C$16:$H$72,4,FALSE)</f>
        <v>8</v>
      </c>
      <c r="L41" s="3">
        <f>VLOOKUP(C41,'[1]STRBAJA E'!$C$16:$H$72,6,FALSE)</f>
        <v>55</v>
      </c>
      <c r="M41">
        <f>G41*Komponen!C10 + H41*Komponen!C11 + I41*Komponen!C12 + J41*Komponen!C13 + K41*Komponen!C14 + L41*Komponen!C15</f>
        <v>58.349999999999994</v>
      </c>
      <c r="N41" t="str">
        <f t="shared" si="1"/>
        <v>C+</v>
      </c>
    </row>
    <row r="42" spans="1:14" x14ac:dyDescent="0.25">
      <c r="A42">
        <v>38</v>
      </c>
      <c r="B42" t="s">
        <v>153</v>
      </c>
      <c r="C42" t="s">
        <v>154</v>
      </c>
      <c r="D42">
        <v>155402</v>
      </c>
      <c r="E42" t="s">
        <v>1</v>
      </c>
      <c r="F42" t="s">
        <v>3</v>
      </c>
      <c r="G42" s="3">
        <f>VLOOKUP(C42,'[1]STRBAJA E'!$C$16:$H$72,2,FALSE)</f>
        <v>0</v>
      </c>
      <c r="H42" s="3"/>
      <c r="I42" s="3">
        <f>VLOOKUP(C42,'[1]STRBAJA E'!$C$16:$H$72,3,FALSE)</f>
        <v>0</v>
      </c>
      <c r="J42" s="3">
        <f>VLOOKUP(C42,'[1]STRBAJA E'!$C$16:$H$72,5,FALSE)</f>
        <v>58</v>
      </c>
      <c r="K42" s="3">
        <f>VLOOKUP(C42,'[1]STRBAJA E'!$C$16:$H$72,4,FALSE)</f>
        <v>5</v>
      </c>
      <c r="L42" s="3">
        <f>VLOOKUP(C42,'[1]STRBAJA E'!$C$16:$H$72,6,FALSE)</f>
        <v>0</v>
      </c>
      <c r="M42">
        <f>G42*Komponen!C10 + H42*Komponen!C11 + I42*Komponen!C12 + J42*Komponen!C13 + K42*Komponen!C14 + L42*Komponen!C15</f>
        <v>18.649999999999999</v>
      </c>
      <c r="N42" t="str">
        <f t="shared" si="1"/>
        <v>E</v>
      </c>
    </row>
    <row r="43" spans="1:14" x14ac:dyDescent="0.25">
      <c r="A43">
        <v>39</v>
      </c>
      <c r="B43" t="s">
        <v>155</v>
      </c>
      <c r="C43" t="s">
        <v>156</v>
      </c>
      <c r="D43">
        <v>155599</v>
      </c>
      <c r="E43" t="s">
        <v>1</v>
      </c>
      <c r="F43" t="s">
        <v>3</v>
      </c>
      <c r="G43" s="3">
        <f>VLOOKUP(C43,'[1]STRBAJA E'!$C$16:$H$72,2,FALSE)</f>
        <v>0</v>
      </c>
      <c r="H43" s="3"/>
      <c r="I43" s="3">
        <f>VLOOKUP(C43,'[1]STRBAJA E'!$C$16:$H$72,3,FALSE)</f>
        <v>35</v>
      </c>
      <c r="J43" s="3">
        <f>VLOOKUP(C43,'[1]STRBAJA E'!$C$16:$H$72,5,FALSE)</f>
        <v>65</v>
      </c>
      <c r="K43" s="3">
        <f>VLOOKUP(C43,'[1]STRBAJA E'!$C$16:$H$72,4,FALSE)</f>
        <v>16</v>
      </c>
      <c r="L43" s="3">
        <f>VLOOKUP(C43,'[1]STRBAJA E'!$C$16:$H$72,6,FALSE)</f>
        <v>15</v>
      </c>
      <c r="M43">
        <f>G43*Komponen!C10 + H43*Komponen!C11 + I43*Komponen!C12 + J43*Komponen!C13 + K43*Komponen!C14 + L43*Komponen!C15</f>
        <v>32.25</v>
      </c>
      <c r="N43" t="str">
        <f t="shared" si="1"/>
        <v>D</v>
      </c>
    </row>
    <row r="44" spans="1:14" x14ac:dyDescent="0.25">
      <c r="A44">
        <v>40</v>
      </c>
      <c r="B44" t="s">
        <v>157</v>
      </c>
      <c r="C44" t="s">
        <v>158</v>
      </c>
      <c r="D44">
        <v>156832</v>
      </c>
      <c r="E44" t="s">
        <v>1</v>
      </c>
      <c r="F44" t="s">
        <v>3</v>
      </c>
      <c r="G44" s="3">
        <f>VLOOKUP(C44,'[1]STRBAJA E'!$C$16:$H$72,2,FALSE)</f>
        <v>0</v>
      </c>
      <c r="H44" s="3"/>
      <c r="I44" s="3">
        <f>VLOOKUP(C44,'[1]STRBAJA E'!$C$16:$H$72,3,FALSE)</f>
        <v>0</v>
      </c>
      <c r="J44" s="3">
        <f>VLOOKUP(C44,'[1]STRBAJA E'!$C$16:$H$72,5,FALSE)</f>
        <v>58</v>
      </c>
      <c r="K44" s="3">
        <f>VLOOKUP(C44,'[1]STRBAJA E'!$C$16:$H$72,4,FALSE)</f>
        <v>8</v>
      </c>
      <c r="L44" s="3">
        <f>VLOOKUP(C44,'[1]STRBAJA E'!$C$16:$H$72,6,FALSE)</f>
        <v>30</v>
      </c>
      <c r="M44">
        <f>G44*Komponen!C10 + H44*Komponen!C11 + I44*Komponen!C12 + J44*Komponen!C13 + K44*Komponen!C14 + L44*Komponen!C15</f>
        <v>29.9</v>
      </c>
      <c r="N44" t="str">
        <f t="shared" si="1"/>
        <v>D</v>
      </c>
    </row>
    <row r="45" spans="1:14" x14ac:dyDescent="0.25">
      <c r="A45">
        <v>41</v>
      </c>
      <c r="B45" t="s">
        <v>159</v>
      </c>
      <c r="C45" t="s">
        <v>160</v>
      </c>
      <c r="D45">
        <v>156264</v>
      </c>
      <c r="E45" t="s">
        <v>1</v>
      </c>
      <c r="F45" t="s">
        <v>3</v>
      </c>
      <c r="G45" s="3">
        <f>VLOOKUP(C45,'[1]STRBAJA E'!$C$16:$H$72,2,FALSE)</f>
        <v>2</v>
      </c>
      <c r="H45" s="3"/>
      <c r="I45" s="3">
        <f>VLOOKUP(C45,'[1]STRBAJA E'!$C$16:$H$72,3,FALSE)</f>
        <v>0</v>
      </c>
      <c r="J45" s="3">
        <f>VLOOKUP(C45,'[1]STRBAJA E'!$C$16:$H$72,5,FALSE)</f>
        <v>65</v>
      </c>
      <c r="K45" s="3">
        <f>VLOOKUP(C45,'[1]STRBAJA E'!$C$16:$H$72,4,FALSE)</f>
        <v>0</v>
      </c>
      <c r="L45" s="3">
        <f>VLOOKUP(C45,'[1]STRBAJA E'!$C$16:$H$72,6,FALSE)</f>
        <v>10</v>
      </c>
      <c r="M45">
        <f>G45*Komponen!C10 + H45*Komponen!C11 + I45*Komponen!C12 + J45*Komponen!C13 + K45*Komponen!C14 + L45*Komponen!C15</f>
        <v>25</v>
      </c>
      <c r="N45" t="str">
        <f t="shared" si="1"/>
        <v>D</v>
      </c>
    </row>
    <row r="46" spans="1:14" x14ac:dyDescent="0.25">
      <c r="A46">
        <v>42</v>
      </c>
      <c r="B46" t="s">
        <v>161</v>
      </c>
      <c r="C46" t="s">
        <v>162</v>
      </c>
      <c r="D46">
        <v>155697</v>
      </c>
      <c r="E46" t="s">
        <v>1</v>
      </c>
      <c r="F46" t="s">
        <v>3</v>
      </c>
      <c r="G46" s="3">
        <f>VLOOKUP(C46,'[1]STRBAJA E'!$C$16:$H$72,2,FALSE)</f>
        <v>1.5</v>
      </c>
      <c r="H46" s="3"/>
      <c r="I46" s="3">
        <f>VLOOKUP(C46,'[1]STRBAJA E'!$C$16:$H$72,3,FALSE)</f>
        <v>20</v>
      </c>
      <c r="J46" s="3">
        <f>VLOOKUP(C46,'[1]STRBAJA E'!$C$16:$H$72,5,FALSE)</f>
        <v>65</v>
      </c>
      <c r="K46" s="3">
        <f>VLOOKUP(C46,'[1]STRBAJA E'!$C$16:$H$72,4,FALSE)</f>
        <v>15</v>
      </c>
      <c r="L46" s="3">
        <f>VLOOKUP(C46,'[1]STRBAJA E'!$C$16:$H$72,6,FALSE)</f>
        <v>35</v>
      </c>
      <c r="M46">
        <f>G46*Komponen!C10 + H46*Komponen!C11 + I46*Komponen!C12 + J46*Komponen!C13 + K46*Komponen!C14 + L46*Komponen!C15</f>
        <v>39</v>
      </c>
      <c r="N46" t="str">
        <f t="shared" si="1"/>
        <v>D</v>
      </c>
    </row>
    <row r="47" spans="1:14" x14ac:dyDescent="0.25">
      <c r="A47">
        <v>43</v>
      </c>
      <c r="B47" t="s">
        <v>163</v>
      </c>
      <c r="C47" t="s">
        <v>164</v>
      </c>
      <c r="D47">
        <v>156032</v>
      </c>
      <c r="E47" t="s">
        <v>1</v>
      </c>
      <c r="F47" t="s">
        <v>3</v>
      </c>
      <c r="G47" s="3">
        <f>VLOOKUP(C47,'[1]STRBAJA E'!$C$16:$H$72,2,FALSE)</f>
        <v>0</v>
      </c>
      <c r="H47" s="3"/>
      <c r="I47" s="3">
        <f>VLOOKUP(C47,'[1]STRBAJA E'!$C$16:$H$72,3,FALSE)</f>
        <v>48</v>
      </c>
      <c r="J47" s="3">
        <f>VLOOKUP(C47,'[1]STRBAJA E'!$C$16:$H$72,5,FALSE)</f>
        <v>58</v>
      </c>
      <c r="K47" s="3">
        <f>VLOOKUP(C47,'[1]STRBAJA E'!$C$16:$H$72,4,FALSE)</f>
        <v>0</v>
      </c>
      <c r="L47" s="3">
        <f>VLOOKUP(C47,'[1]STRBAJA E'!$C$16:$H$72,6,FALSE)</f>
        <v>5</v>
      </c>
      <c r="M47">
        <f>G47*Komponen!C10 + H47*Komponen!C11 + I47*Komponen!C12 + J47*Komponen!C13 + K47*Komponen!C14 + L47*Komponen!C15</f>
        <v>23.95</v>
      </c>
      <c r="N47" t="str">
        <f t="shared" si="1"/>
        <v>E</v>
      </c>
    </row>
    <row r="48" spans="1:14" x14ac:dyDescent="0.25">
      <c r="A48">
        <v>44</v>
      </c>
      <c r="B48" t="s">
        <v>165</v>
      </c>
      <c r="C48" t="s">
        <v>166</v>
      </c>
      <c r="D48">
        <v>156102</v>
      </c>
      <c r="E48" t="s">
        <v>1</v>
      </c>
      <c r="F48" t="s">
        <v>3</v>
      </c>
      <c r="G48" s="3">
        <f>VLOOKUP(C48,'[1]STRBAJA E'!$C$16:$H$72,2,FALSE)</f>
        <v>2</v>
      </c>
      <c r="H48" s="3"/>
      <c r="I48" s="3">
        <f>VLOOKUP(C48,'[1]STRBAJA E'!$C$16:$H$72,3,FALSE)</f>
        <v>0</v>
      </c>
      <c r="J48" s="3">
        <f>VLOOKUP(C48,'[1]STRBAJA E'!$C$16:$H$72,5,FALSE)</f>
        <v>58</v>
      </c>
      <c r="K48" s="3">
        <f>VLOOKUP(C48,'[1]STRBAJA E'!$C$16:$H$72,4,FALSE)</f>
        <v>1</v>
      </c>
      <c r="L48" s="3">
        <f>VLOOKUP(C48,'[1]STRBAJA E'!$C$16:$H$72,6,FALSE)</f>
        <v>25</v>
      </c>
      <c r="M48">
        <f>G48*Komponen!C10 + H48*Komponen!C11 + I48*Komponen!C12 + J48*Komponen!C13 + K48*Komponen!C14 + L48*Komponen!C15</f>
        <v>28.4</v>
      </c>
      <c r="N48" t="str">
        <f t="shared" si="1"/>
        <v>D</v>
      </c>
    </row>
    <row r="49" spans="1:14" x14ac:dyDescent="0.25">
      <c r="A49">
        <v>45</v>
      </c>
      <c r="B49" t="s">
        <v>167</v>
      </c>
      <c r="C49" t="s">
        <v>168</v>
      </c>
      <c r="D49">
        <v>156673</v>
      </c>
      <c r="E49" t="s">
        <v>1</v>
      </c>
      <c r="F49" t="s">
        <v>3</v>
      </c>
      <c r="G49" s="3">
        <f>VLOOKUP(C49,'[1]STRBAJA E'!$C$16:$H$72,2,FALSE)</f>
        <v>1.5</v>
      </c>
      <c r="H49" s="3"/>
      <c r="I49" s="3">
        <f>VLOOKUP(C49,'[1]STRBAJA E'!$C$16:$H$72,3,FALSE)</f>
        <v>15</v>
      </c>
      <c r="J49" s="3">
        <f>VLOOKUP(C49,'[1]STRBAJA E'!$C$16:$H$72,5,FALSE)</f>
        <v>68</v>
      </c>
      <c r="K49" s="3">
        <f>VLOOKUP(C49,'[1]STRBAJA E'!$C$16:$H$72,4,FALSE)</f>
        <v>0</v>
      </c>
      <c r="L49" s="3">
        <f>VLOOKUP(C49,'[1]STRBAJA E'!$C$16:$H$72,6,FALSE)</f>
        <v>23</v>
      </c>
      <c r="M49">
        <f>G49*Komponen!C10 + H49*Komponen!C11 + I49*Komponen!C12 + J49*Komponen!C13 + K49*Komponen!C14 + L49*Komponen!C15</f>
        <v>31.449999999999996</v>
      </c>
      <c r="N49" t="str">
        <f t="shared" si="1"/>
        <v>D</v>
      </c>
    </row>
    <row r="50" spans="1:14" x14ac:dyDescent="0.25">
      <c r="A50">
        <v>46</v>
      </c>
      <c r="B50" t="s">
        <v>169</v>
      </c>
      <c r="C50" t="s">
        <v>170</v>
      </c>
      <c r="D50">
        <v>152270</v>
      </c>
      <c r="E50" t="s">
        <v>1</v>
      </c>
      <c r="F50" t="s">
        <v>3</v>
      </c>
      <c r="G50" s="3">
        <f>VLOOKUP(C50,'[1]STRBAJA E'!$C$16:$H$72,2,FALSE)</f>
        <v>0</v>
      </c>
      <c r="H50" s="3"/>
      <c r="I50" s="3">
        <f>VLOOKUP(C50,'[1]STRBAJA E'!$C$16:$H$72,3,FALSE)</f>
        <v>10</v>
      </c>
      <c r="J50" s="3">
        <f>VLOOKUP(C50,'[1]STRBAJA E'!$C$16:$H$72,5,FALSE)</f>
        <v>68</v>
      </c>
      <c r="K50" s="3">
        <f>VLOOKUP(C50,'[1]STRBAJA E'!$C$16:$H$72,4,FALSE)</f>
        <v>15</v>
      </c>
      <c r="L50" s="3">
        <f>VLOOKUP(C50,'[1]STRBAJA E'!$C$16:$H$72,6,FALSE)</f>
        <v>10</v>
      </c>
      <c r="M50">
        <f>G50*Komponen!C10 + H50*Komponen!C11 + I50*Komponen!C12 + J50*Komponen!C13 + K50*Komponen!C14 + L50*Komponen!C15</f>
        <v>28.65</v>
      </c>
      <c r="N50" t="str">
        <f t="shared" si="1"/>
        <v>D</v>
      </c>
    </row>
    <row r="51" spans="1:14" x14ac:dyDescent="0.25">
      <c r="A51">
        <v>47</v>
      </c>
      <c r="B51" t="s">
        <v>171</v>
      </c>
      <c r="C51" t="s">
        <v>172</v>
      </c>
      <c r="D51">
        <v>155156</v>
      </c>
      <c r="E51" t="s">
        <v>1</v>
      </c>
      <c r="F51" t="s">
        <v>3</v>
      </c>
      <c r="G51" s="3">
        <f>VLOOKUP(C51,'[1]STRBAJA E'!$C$16:$H$72,2,FALSE)</f>
        <v>9</v>
      </c>
      <c r="H51" s="3"/>
      <c r="I51" s="3">
        <f>VLOOKUP(C51,'[1]STRBAJA E'!$C$16:$H$72,3,FALSE)</f>
        <v>45</v>
      </c>
      <c r="J51" s="3">
        <f>VLOOKUP(C51,'[1]STRBAJA E'!$C$16:$H$72,5,FALSE)</f>
        <v>73</v>
      </c>
      <c r="K51" s="3">
        <f>VLOOKUP(C51,'[1]STRBAJA E'!$C$16:$H$72,4,FALSE)</f>
        <v>40</v>
      </c>
      <c r="L51" s="3">
        <f>VLOOKUP(C51,'[1]STRBAJA E'!$C$16:$H$72,6,FALSE)</f>
        <v>35</v>
      </c>
      <c r="M51">
        <f>G51*Komponen!C10 + H51*Komponen!C11 + I51*Komponen!C12 + J51*Komponen!C13 + K51*Komponen!C14 + L51*Komponen!C15</f>
        <v>57.65</v>
      </c>
      <c r="N51" t="str">
        <f t="shared" si="1"/>
        <v>C+</v>
      </c>
    </row>
    <row r="52" spans="1:14" x14ac:dyDescent="0.25">
      <c r="A52">
        <v>48</v>
      </c>
      <c r="B52" t="s">
        <v>173</v>
      </c>
      <c r="C52" t="s">
        <v>174</v>
      </c>
      <c r="D52">
        <v>155745</v>
      </c>
      <c r="E52" t="s">
        <v>1</v>
      </c>
      <c r="F52" t="s">
        <v>3</v>
      </c>
      <c r="G52" s="3">
        <f>VLOOKUP(C52,'[1]STRBAJA E'!$C$16:$H$72,2,FALSE)</f>
        <v>0</v>
      </c>
      <c r="H52" s="3"/>
      <c r="I52" s="3">
        <f>VLOOKUP(C52,'[1]STRBAJA E'!$C$16:$H$72,3,FALSE)</f>
        <v>0</v>
      </c>
      <c r="J52" s="3">
        <f>VLOOKUP(C52,'[1]STRBAJA E'!$C$16:$H$72,5,FALSE)</f>
        <v>59</v>
      </c>
      <c r="K52" s="3">
        <f>VLOOKUP(C52,'[1]STRBAJA E'!$C$16:$H$72,4,FALSE)</f>
        <v>0</v>
      </c>
      <c r="L52" s="3">
        <f>VLOOKUP(C52,'[1]STRBAJA E'!$C$16:$H$72,6,FALSE)</f>
        <v>5</v>
      </c>
      <c r="M52">
        <f>G52*Komponen!C10 + H52*Komponen!C11 + I52*Komponen!C12 + J52*Komponen!C13 + K52*Komponen!C14 + L52*Komponen!C15</f>
        <v>19.45</v>
      </c>
      <c r="N52" t="str">
        <f t="shared" si="1"/>
        <v>E</v>
      </c>
    </row>
    <row r="53" spans="1:14" x14ac:dyDescent="0.25">
      <c r="A53">
        <v>49</v>
      </c>
      <c r="B53" t="s">
        <v>175</v>
      </c>
      <c r="C53" t="s">
        <v>176</v>
      </c>
      <c r="D53">
        <v>156810</v>
      </c>
      <c r="E53" t="s">
        <v>1</v>
      </c>
      <c r="F53" t="s">
        <v>3</v>
      </c>
      <c r="G53" s="3">
        <f>VLOOKUP(C53,'[1]STRBAJA E'!$C$16:$H$72,2,FALSE)</f>
        <v>0</v>
      </c>
      <c r="H53" s="3"/>
      <c r="I53" s="3">
        <f>VLOOKUP(C53,'[1]STRBAJA E'!$C$16:$H$72,3,FALSE)</f>
        <v>50</v>
      </c>
      <c r="J53" s="3">
        <f>VLOOKUP(C53,'[1]STRBAJA E'!$C$16:$H$72,5,FALSE)</f>
        <v>67</v>
      </c>
      <c r="K53" s="3">
        <f>VLOOKUP(C53,'[1]STRBAJA E'!$C$16:$H$72,4,FALSE)</f>
        <v>60</v>
      </c>
      <c r="L53" s="3">
        <f>VLOOKUP(C53,'[1]STRBAJA E'!$C$16:$H$72,6,FALSE)</f>
        <v>50</v>
      </c>
      <c r="M53">
        <f>G53*Komponen!C10 + H53*Komponen!C11 + I53*Komponen!C12 + J53*Komponen!C13 + K53*Komponen!C14 + L53*Komponen!C15</f>
        <v>57.599999999999994</v>
      </c>
      <c r="N53" t="str">
        <f t="shared" si="1"/>
        <v>C+</v>
      </c>
    </row>
    <row r="54" spans="1:14" x14ac:dyDescent="0.25">
      <c r="A54">
        <v>50</v>
      </c>
      <c r="B54" t="s">
        <v>177</v>
      </c>
      <c r="C54" t="s">
        <v>178</v>
      </c>
      <c r="D54">
        <v>153137</v>
      </c>
      <c r="E54" t="s">
        <v>1</v>
      </c>
      <c r="F54" t="s">
        <v>3</v>
      </c>
      <c r="G54" s="3">
        <f>VLOOKUP(C54,'[1]STRBAJA E'!$C$16:$H$72,2,FALSE)</f>
        <v>0</v>
      </c>
      <c r="H54" s="3"/>
      <c r="I54" s="3">
        <f>VLOOKUP(C54,'[1]STRBAJA E'!$C$16:$H$72,3,FALSE)</f>
        <v>15</v>
      </c>
      <c r="J54" s="3">
        <f>VLOOKUP(C54,'[1]STRBAJA E'!$C$16:$H$72,5,FALSE)</f>
        <v>68</v>
      </c>
      <c r="K54" s="3">
        <f>VLOOKUP(C54,'[1]STRBAJA E'!$C$16:$H$72,4,FALSE)</f>
        <v>0</v>
      </c>
      <c r="L54" s="3">
        <f>VLOOKUP(C54,'[1]STRBAJA E'!$C$16:$H$72,6,FALSE)</f>
        <v>5</v>
      </c>
      <c r="M54">
        <f>G54*Komponen!C10 + H54*Komponen!C11 + I54*Komponen!C12 + J54*Komponen!C13 + K54*Komponen!C14 + L54*Komponen!C15</f>
        <v>23.65</v>
      </c>
      <c r="N54" t="str">
        <f t="shared" si="1"/>
        <v>E</v>
      </c>
    </row>
    <row r="55" spans="1:14" x14ac:dyDescent="0.25">
      <c r="A55">
        <v>51</v>
      </c>
      <c r="B55" t="s">
        <v>179</v>
      </c>
      <c r="C55" t="s">
        <v>180</v>
      </c>
      <c r="D55">
        <v>156301</v>
      </c>
      <c r="E55" t="s">
        <v>1</v>
      </c>
      <c r="F55" t="s">
        <v>3</v>
      </c>
      <c r="G55" s="3">
        <f>VLOOKUP(C55,'[1]STRBAJA E'!$C$16:$H$72,2,FALSE)</f>
        <v>2</v>
      </c>
      <c r="H55" s="3"/>
      <c r="I55" s="3">
        <f>VLOOKUP(C55,'[1]STRBAJA E'!$C$16:$H$72,3,FALSE)</f>
        <v>0</v>
      </c>
      <c r="J55" s="3">
        <f>VLOOKUP(C55,'[1]STRBAJA E'!$C$16:$H$72,5,FALSE)</f>
        <v>66</v>
      </c>
      <c r="K55" s="3">
        <f>VLOOKUP(C55,'[1]STRBAJA E'!$C$16:$H$72,4,FALSE)</f>
        <v>3</v>
      </c>
      <c r="L55" s="3">
        <f>VLOOKUP(C55,'[1]STRBAJA E'!$C$16:$H$72,6,FALSE)</f>
        <v>20</v>
      </c>
      <c r="M55">
        <f>G55*Komponen!C10 + H55*Komponen!C11 + I55*Komponen!C12 + J55*Komponen!C13 + K55*Komponen!C14 + L55*Komponen!C15</f>
        <v>29.55</v>
      </c>
      <c r="N55" t="str">
        <f t="shared" si="1"/>
        <v>D</v>
      </c>
    </row>
    <row r="56" spans="1:14" x14ac:dyDescent="0.25">
      <c r="A56">
        <v>52</v>
      </c>
      <c r="B56" t="s">
        <v>181</v>
      </c>
      <c r="C56" t="s">
        <v>182</v>
      </c>
      <c r="D56">
        <v>156671</v>
      </c>
      <c r="E56" t="s">
        <v>1</v>
      </c>
      <c r="F56" t="s">
        <v>3</v>
      </c>
      <c r="G56" s="3">
        <f>VLOOKUP(C56,'[1]STRBAJA E'!$C$16:$H$72,2,FALSE)</f>
        <v>2</v>
      </c>
      <c r="H56" s="3"/>
      <c r="I56" s="3">
        <f>VLOOKUP(C56,'[1]STRBAJA E'!$C$16:$H$72,3,FALSE)</f>
        <v>15</v>
      </c>
      <c r="J56" s="3">
        <f>VLOOKUP(C56,'[1]STRBAJA E'!$C$16:$H$72,5,FALSE)</f>
        <v>68</v>
      </c>
      <c r="K56" s="3">
        <f>VLOOKUP(C56,'[1]STRBAJA E'!$C$16:$H$72,4,FALSE)</f>
        <v>5</v>
      </c>
      <c r="L56" s="3">
        <f>VLOOKUP(C56,'[1]STRBAJA E'!$C$16:$H$72,6,FALSE)</f>
        <v>13</v>
      </c>
      <c r="M56">
        <f>G56*Komponen!C10 + H56*Komponen!C11 + I56*Komponen!C12 + J56*Komponen!C13 + K56*Komponen!C14 + L56*Komponen!C15</f>
        <v>29.7</v>
      </c>
      <c r="N56" t="str">
        <f t="shared" si="1"/>
        <v>D</v>
      </c>
    </row>
    <row r="57" spans="1:14" x14ac:dyDescent="0.25">
      <c r="A57">
        <v>53</v>
      </c>
      <c r="B57" t="s">
        <v>183</v>
      </c>
      <c r="C57" t="s">
        <v>184</v>
      </c>
      <c r="D57">
        <v>155980</v>
      </c>
      <c r="E57" t="s">
        <v>1</v>
      </c>
      <c r="F57" t="s">
        <v>3</v>
      </c>
      <c r="G57" s="3">
        <f>VLOOKUP(C57,'[1]STRBAJA E'!$C$16:$H$72,2,FALSE)</f>
        <v>7</v>
      </c>
      <c r="H57" s="3"/>
      <c r="I57" s="3">
        <f>VLOOKUP(C57,'[1]STRBAJA E'!$C$16:$H$72,3,FALSE)</f>
        <v>0</v>
      </c>
      <c r="J57" s="3">
        <f>VLOOKUP(C57,'[1]STRBAJA E'!$C$16:$H$72,5,FALSE)</f>
        <v>68</v>
      </c>
      <c r="K57" s="3">
        <f>VLOOKUP(C57,'[1]STRBAJA E'!$C$16:$H$72,4,FALSE)</f>
        <v>5</v>
      </c>
      <c r="L57" s="3">
        <f>VLOOKUP(C57,'[1]STRBAJA E'!$C$16:$H$72,6,FALSE)</f>
        <v>45</v>
      </c>
      <c r="M57">
        <f>G57*Komponen!C10 + H57*Komponen!C11 + I57*Komponen!C12 + J57*Komponen!C13 + K57*Komponen!C14 + L57*Komponen!C15</f>
        <v>44.4</v>
      </c>
      <c r="N57" t="str">
        <f t="shared" si="1"/>
        <v>D</v>
      </c>
    </row>
    <row r="58" spans="1:14" x14ac:dyDescent="0.25">
      <c r="A58">
        <v>54</v>
      </c>
      <c r="B58" t="s">
        <v>185</v>
      </c>
      <c r="C58" t="s">
        <v>186</v>
      </c>
      <c r="D58">
        <v>151814</v>
      </c>
      <c r="E58" t="s">
        <v>1</v>
      </c>
      <c r="F58" t="s">
        <v>3</v>
      </c>
      <c r="G58" s="3">
        <f>VLOOKUP(C58,'[1]STRBAJA E'!$C$16:$H$72,2,FALSE)</f>
        <v>0</v>
      </c>
      <c r="H58" s="3"/>
      <c r="I58" s="3">
        <f>VLOOKUP(C58,'[1]STRBAJA E'!$C$16:$H$72,3,FALSE)</f>
        <v>0</v>
      </c>
      <c r="J58" s="3">
        <f>VLOOKUP(C58,'[1]STRBAJA E'!$C$16:$H$72,5,FALSE)</f>
        <v>63</v>
      </c>
      <c r="K58" s="3">
        <f>VLOOKUP(C58,'[1]STRBAJA E'!$C$16:$H$72,4,FALSE)</f>
        <v>2</v>
      </c>
      <c r="L58" s="3">
        <f>VLOOKUP(C58,'[1]STRBAJA E'!$C$16:$H$72,6,FALSE)</f>
        <v>20</v>
      </c>
      <c r="M58">
        <f>G58*Komponen!C10 + H58*Komponen!C11 + I58*Komponen!C12 + J58*Komponen!C13 + K58*Komponen!C14 + L58*Komponen!C15</f>
        <v>26.4</v>
      </c>
      <c r="N58" t="str">
        <f t="shared" si="1"/>
        <v>D</v>
      </c>
    </row>
    <row r="59" spans="1:14" x14ac:dyDescent="0.25">
      <c r="A59">
        <v>55</v>
      </c>
      <c r="B59" t="s">
        <v>187</v>
      </c>
      <c r="C59" t="s">
        <v>188</v>
      </c>
      <c r="D59">
        <v>156479</v>
      </c>
      <c r="E59" t="s">
        <v>1</v>
      </c>
      <c r="F59" t="s">
        <v>3</v>
      </c>
      <c r="G59" s="3">
        <f>VLOOKUP(C59,'[1]STRBAJA E'!$C$16:$H$72,2,FALSE)</f>
        <v>1</v>
      </c>
      <c r="H59" s="3"/>
      <c r="I59" s="3">
        <f>VLOOKUP(C59,'[1]STRBAJA E'!$C$16:$H$72,3,FALSE)</f>
        <v>42</v>
      </c>
      <c r="J59" s="3">
        <f>VLOOKUP(C59,'[1]STRBAJA E'!$C$16:$H$72,5,FALSE)</f>
        <v>68</v>
      </c>
      <c r="K59" s="3">
        <f>VLOOKUP(C59,'[1]STRBAJA E'!$C$16:$H$72,4,FALSE)</f>
        <v>10</v>
      </c>
      <c r="L59" s="3">
        <f>VLOOKUP(C59,'[1]STRBAJA E'!$C$16:$H$72,6,FALSE)</f>
        <v>5</v>
      </c>
      <c r="M59">
        <f>G59*Komponen!C10 + H59*Komponen!C11 + I59*Komponen!C12 + J59*Komponen!C13 + K59*Komponen!C14 + L59*Komponen!C15</f>
        <v>29.849999999999998</v>
      </c>
      <c r="N59" t="str">
        <f t="shared" si="1"/>
        <v>D</v>
      </c>
    </row>
    <row r="60" spans="1:14" x14ac:dyDescent="0.25">
      <c r="A60">
        <v>56</v>
      </c>
      <c r="B60" t="s">
        <v>189</v>
      </c>
      <c r="C60" t="s">
        <v>190</v>
      </c>
      <c r="D60">
        <v>154620</v>
      </c>
      <c r="E60" t="s">
        <v>1</v>
      </c>
      <c r="F60" t="s">
        <v>3</v>
      </c>
      <c r="G60" s="3">
        <f>VLOOKUP(C60,'[1]STRBAJA E'!$C$16:$H$72,2,FALSE)</f>
        <v>1.5</v>
      </c>
      <c r="H60" s="3"/>
      <c r="I60" s="3">
        <f>VLOOKUP(C60,'[1]STRBAJA E'!$C$16:$H$72,3,FALSE)</f>
        <v>5</v>
      </c>
      <c r="J60" s="3">
        <f>VLOOKUP(C60,'[1]STRBAJA E'!$C$16:$H$72,5,FALSE)</f>
        <v>68</v>
      </c>
      <c r="K60" s="3">
        <f>VLOOKUP(C60,'[1]STRBAJA E'!$C$16:$H$72,4,FALSE)</f>
        <v>10</v>
      </c>
      <c r="L60" s="3">
        <f>VLOOKUP(C60,'[1]STRBAJA E'!$C$16:$H$72,6,FALSE)</f>
        <v>10</v>
      </c>
      <c r="M60">
        <f>G60*Komponen!C10 + H60*Komponen!C11 + I60*Komponen!C12 + J60*Komponen!C13 + K60*Komponen!C14 + L60*Komponen!C15</f>
        <v>28.4</v>
      </c>
      <c r="N60" t="str">
        <f t="shared" si="1"/>
        <v>D</v>
      </c>
    </row>
    <row r="61" spans="1:14" x14ac:dyDescent="0.25">
      <c r="A61">
        <v>57</v>
      </c>
      <c r="B61" t="s">
        <v>191</v>
      </c>
      <c r="C61" t="s">
        <v>192</v>
      </c>
      <c r="D61">
        <v>156779</v>
      </c>
      <c r="E61" t="s">
        <v>1</v>
      </c>
      <c r="F61" t="s">
        <v>3</v>
      </c>
      <c r="G61" s="3">
        <f>VLOOKUP(C61,'[1]STRBAJA E'!$C$16:$H$72,2,FALSE)</f>
        <v>0</v>
      </c>
      <c r="H61" s="3"/>
      <c r="I61" s="3">
        <f>VLOOKUP(C61,'[1]STRBAJA E'!$C$16:$H$72,3,FALSE)</f>
        <v>10</v>
      </c>
      <c r="J61" s="3">
        <f>VLOOKUP(C61,'[1]STRBAJA E'!$C$16:$H$72,5,FALSE)</f>
        <v>65</v>
      </c>
      <c r="K61" s="3">
        <f>VLOOKUP(C61,'[1]STRBAJA E'!$C$16:$H$72,4,FALSE)</f>
        <v>9</v>
      </c>
      <c r="L61" s="3">
        <f>VLOOKUP(C61,'[1]STRBAJA E'!$C$16:$H$72,6,FALSE)</f>
        <v>0</v>
      </c>
      <c r="M61">
        <f>G61*Komponen!C10 + H61*Komponen!C11 + I61*Komponen!C12 + J61*Komponen!C13 + K61*Komponen!C14 + L61*Komponen!C15</f>
        <v>22.75</v>
      </c>
      <c r="N61" t="str">
        <f t="shared" si="1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archelonejihad@gmail.com</cp:lastModifiedBy>
  <dcterms:created xsi:type="dcterms:W3CDTF">2025-01-28T05:34:08Z</dcterms:created>
  <dcterms:modified xsi:type="dcterms:W3CDTF">2025-02-03T15:14:09Z</dcterms:modified>
  <cp:category>nilai</cp:category>
</cp:coreProperties>
</file>