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C40DA8A-67B0-4480-BDA5-DCD0C1832A7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<sst xmlns="http://schemas.openxmlformats.org/spreadsheetml/2006/main" count="259" uniqueCount="179">
  <si>
    <t>KODE MK</t>
  </si>
  <si>
    <t>G1D2A25A</t>
  </si>
  <si>
    <t>NAMA MK</t>
  </si>
  <si>
    <t>INDUSTRI PARIWISATA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</si>
  <si>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</si>
  <si>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</si>
  <si>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</si>
  <si>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</si>
  <si>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</si>
  <si>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</si>
  <si>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</si>
  <si>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</si>
  <si>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NUR AINI, S.E.,M.E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</si>
  <si>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</si>
  <si>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</si>
  <si>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</si>
  <si>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</si>
  <si>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</si>
  <si>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</si>
  <si>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</si>
  <si>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</si>
  <si>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</si>
  <si>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</si>
  <si>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</si>
  <si>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</si>
  <si>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</si>
  <si>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</si>
  <si>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</si>
  <si>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</si>
  <si>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</si>
  <si>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</si>
  <si>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</si>
  <si>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</si>
  <si>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</si>
  <si>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</si>
  <si>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</si>
  <si>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</si>
  <si>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</si>
  <si>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</si>
  <si>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</si>
  <si>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</si>
  <si>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</si>
  <si>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</si>
  <si>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</si>
  <si>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</si>
  <si>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</si>
  <si>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</si>
  <si>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</si>
  <si>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</si>
  <si>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</si>
  <si>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</si>
  <si>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</si>
  <si>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</si>
  <si>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</si>
  <si>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</si>
  <si>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</si>
  <si>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</si>
  <si>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</si>
  <si>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</si>
  <si>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</si>
  <si>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</si>
  <si>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</si>
  <si>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</si>
  <si>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</si>
  <si>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</si>
  <si>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</si>
  <si>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</si>
  <si>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</si>
  <si>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</si>
  <si>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</si>
  <si>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</si>
  <si>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INDUSTRI PARIWISATA (G1D2A25A)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</si>
  <si>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</si>
  <si>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</si>
  <si>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</si>
  <si>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</si>
  <si>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</si>
  <si>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</si>
  <si>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</si>
  <si>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</si>
  <si>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</si>
  <si>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2020G1D039</t>
  </si>
  <si>
    <t>LALU ZAENUL RAMDHANI</t>
  </si>
  <si>
    <t>2021G1D001</t>
  </si>
  <si>
    <t>AINUN DINIA ALAWIAH</t>
  </si>
  <si>
    <t>2021G1D003</t>
  </si>
  <si>
    <t>APRILIAN NABILA</t>
  </si>
  <si>
    <t>2021G1D004</t>
  </si>
  <si>
    <t>ASMAWATI JUMA</t>
  </si>
  <si>
    <t>2021G1D005</t>
  </si>
  <si>
    <t>AXSHA AENUL YAKIN</t>
  </si>
  <si>
    <t>2021G1D006</t>
  </si>
  <si>
    <t>BAIQ ASTURI KUSNIAWATI</t>
  </si>
  <si>
    <t>2021G1D007</t>
  </si>
  <si>
    <t>CIK NURUL AQIDAH FATILLA</t>
  </si>
  <si>
    <t>2021G1D008</t>
  </si>
  <si>
    <t>DEBY SAPUTRA</t>
  </si>
  <si>
    <t>2021G1D009</t>
  </si>
  <si>
    <t>DWIVHA RIZALDY ISKANDAR</t>
  </si>
  <si>
    <t>2021G1D010</t>
  </si>
  <si>
    <t>GIANNELLE MAULANA AR-RAZY</t>
  </si>
  <si>
    <t>2021G1D013</t>
  </si>
  <si>
    <t>LISA ANGGRAINI</t>
  </si>
  <si>
    <t>2021G1D014</t>
  </si>
  <si>
    <t>MARHAEN DARA SILVA</t>
  </si>
  <si>
    <t>2021G1D016</t>
  </si>
  <si>
    <t>MISYATUN</t>
  </si>
  <si>
    <t>2021G1D018</t>
  </si>
  <si>
    <t>MUHAMMAD ABDURROSIDI</t>
  </si>
  <si>
    <t>2021G1D019</t>
  </si>
  <si>
    <t>MUHAMMAD AZHAR</t>
  </si>
  <si>
    <t>2021G1D020</t>
  </si>
  <si>
    <t>NABILLA FITRIANA</t>
  </si>
  <si>
    <t>2021G1D021</t>
  </si>
  <si>
    <t>RINDI SASMITA</t>
  </si>
  <si>
    <t>2021G1D022</t>
  </si>
  <si>
    <t>RIZQI RIDHA ADDINY</t>
  </si>
  <si>
    <t>2021G1D023</t>
  </si>
  <si>
    <t>ROHDI</t>
  </si>
  <si>
    <t>2021G1D025</t>
  </si>
  <si>
    <t>SURMINI</t>
  </si>
  <si>
    <t>2021G1D027</t>
  </si>
  <si>
    <t>ADINDA BILQIS FARHANA PUTRI RAMDHANI</t>
  </si>
  <si>
    <t>2021G1D029</t>
  </si>
  <si>
    <t>MUKMIN</t>
  </si>
  <si>
    <t>2021G1D032</t>
  </si>
  <si>
    <t>AHMAD SURYA ARDIANSYAH</t>
  </si>
  <si>
    <t>2021G1D036</t>
  </si>
  <si>
    <t>MIRA SANTIKA</t>
  </si>
  <si>
    <t>2021G1D037</t>
  </si>
  <si>
    <t>PAT MAWATI</t>
  </si>
  <si>
    <t>2021G1D038</t>
  </si>
  <si>
    <t>ROSITA ROSMAYANTI</t>
  </si>
  <si>
    <t>2021G1D039</t>
  </si>
  <si>
    <t>SULPIATI</t>
  </si>
  <si>
    <t>2021G1D040</t>
  </si>
  <si>
    <t>SURYA ALFIAN</t>
  </si>
  <si>
    <t>2021G1D041</t>
  </si>
  <si>
    <t>ARINDA MAHARANI</t>
  </si>
  <si>
    <t>History of human travel and development of the tourism industry</t>
  </si>
  <si>
    <t>Definition of tour guide based on his/her expertise</t>
  </si>
  <si>
    <t>Historical Tourism, Cultural Tourism, Nature Tourism, Saujana Tourism Components of the tourism industry</t>
  </si>
  <si>
    <t>Tourism Trend Dynamics</t>
  </si>
  <si>
    <t>Potential and Challenges of the Tourism Industry</t>
  </si>
  <si>
    <t>Sustainable Tourism Development</t>
  </si>
  <si>
    <t>Tourism destination development strategy</t>
  </si>
  <si>
    <t>challenges of globalization to the tourism sector</t>
  </si>
  <si>
    <t>identifying people making costamer trips in the world of tourism</t>
  </si>
  <si>
    <t>Factors influencing the development of tourism,</t>
  </si>
  <si>
    <t>sources and methods of collecting information data</t>
  </si>
  <si>
    <t>analysis of market potential in the tourism industry</t>
  </si>
  <si>
    <t>Strategy Implementation and Case Studies</t>
  </si>
  <si>
    <t>ase study of sustainable tourism development</t>
  </si>
  <si>
    <t xml:space="preserve">Sejarah perjalanan manusia dan perkembangan industri pariwisata </t>
  </si>
  <si>
    <t>Difinisi Pramuwisata   berdasarkan keahliannya</t>
  </si>
  <si>
    <t>Pariwisata Sejarah,Pariwisata Budaya, Pariwisata Alam,Pariwisata Saujana Komponen industri  pariwisata</t>
  </si>
  <si>
    <t>Dinamika  Tren Pariwisata</t>
  </si>
  <si>
    <t>Potensi dan Tantangan Industri Pariwisata</t>
  </si>
  <si>
    <t>Pengembangan Pariwisata yang Berkelanjutan</t>
  </si>
  <si>
    <t xml:space="preserve">Strategi pengembangan destinasi pariwisata </t>
  </si>
  <si>
    <t>tantangan globalisasi terhadap sektor pariwisata</t>
  </si>
  <si>
    <t>mengidentifikasi orang melakukan perjalan costamer dalam dunia pariwisata</t>
  </si>
  <si>
    <t>Faktor-faktor yang mempengaruhi perkembangan pariwisata</t>
  </si>
  <si>
    <t>sumber dan metode pengumpulan data informasi</t>
  </si>
  <si>
    <t>analisis potensi pasar dalam industri pariwisata</t>
  </si>
  <si>
    <t>Implementasi Strategi dan Studi Kasus</t>
  </si>
  <si>
    <t>Studi kasus pengembangan pariwisata berkelanjutan</t>
  </si>
  <si>
    <t>UAS (UJIAN AKHIR SEMESTER)</t>
  </si>
  <si>
    <t>UAS (END SEMESTER EXAMINATION)</t>
  </si>
  <si>
    <t>Kemampuan menJELASKAN,menerapkankan dan MENghasilKAN tentang industri pariwisata sercara yang  jelas sehingga mampu menjawab tantangan yang diberikan, berupa tugas atau studi kasus</t>
  </si>
  <si>
    <t>Ability to EXPLAIN, apply and PRODUCE the tourism industry clearly so as to be able to answer the challenges given, in the form of assignments or case studies</t>
  </si>
  <si>
    <r>
      <rPr>
        <sz val="10"/>
        <rFont val="Times New Roman"/>
        <family val="1"/>
      </rPr>
      <t>memberikan pertanyaan dengan metode studi kasus</t>
    </r>
  </si>
  <si>
    <r>
      <rPr>
        <sz val="9"/>
        <rFont val="Calibri"/>
        <family val="1"/>
      </rPr>
      <t>ask questions using the case study method</t>
    </r>
  </si>
  <si>
    <t xml:space="preserve">Sesuai Jadwal </t>
  </si>
  <si>
    <r>
      <rPr>
        <sz val="9"/>
        <rFont val="Calibri"/>
        <family val="1"/>
      </rPr>
      <t>On schedule</t>
    </r>
  </si>
  <si>
    <t>membuat tugas vidio</t>
  </si>
  <si>
    <t>make video assignments</t>
  </si>
  <si>
    <t>write proposals and make videos</t>
  </si>
  <si>
    <t>https://docs.google.com/forms/d/1eRUjqS4wZBnlmld-bJeHJOWYT6GiuJ_MLPvv31wBVBM/edit#responses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</si>
</sst>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 Light"/>
      <family val="2"/>
    </font>
    <font>
      <sz val="10"/>
      <name val="Times New Roman"/>
      <family val="1"/>
    </font>
    <font>
      <sz val="9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8.75" x14ac:dyDescent="0.3">
      <c r="A10">
        <v>1</v>
      </c>
      <c r="B10" s="13" t="s">
        <v>153</v>
      </c>
      <c r="C10" s="3" t="s">
        <v>139</v>
      </c>
      <c r="D10">
        <v>1234581446</v>
      </c>
    </row>
    <row r="11" spans="1:4" ht="18.75" x14ac:dyDescent="0.3">
      <c r="A11">
        <v>2</v>
      </c>
      <c r="B11" s="13" t="s">
        <v>154</v>
      </c>
      <c r="C11" s="3" t="s">
        <v>140</v>
      </c>
      <c r="D11">
        <v>1234581446</v>
      </c>
    </row>
    <row r="12" spans="1:4" ht="18.75" x14ac:dyDescent="0.3">
      <c r="A12">
        <v>3</v>
      </c>
      <c r="B12" s="13" t="s">
        <v>155</v>
      </c>
      <c r="C12" s="3" t="s">
        <v>141</v>
      </c>
      <c r="D12">
        <v>1234581446</v>
      </c>
    </row>
    <row r="13" spans="1:4" ht="18.75" x14ac:dyDescent="0.3">
      <c r="A13">
        <v>4</v>
      </c>
      <c r="B13" s="13" t="s">
        <v>156</v>
      </c>
      <c r="C13" s="3" t="s">
        <v>142</v>
      </c>
      <c r="D13">
        <v>1234581446</v>
      </c>
    </row>
    <row r="14" spans="1:4" ht="18.75" x14ac:dyDescent="0.3">
      <c r="A14">
        <v>5</v>
      </c>
      <c r="B14" s="13" t="s">
        <v>157</v>
      </c>
      <c r="C14" s="3" t="s">
        <v>143</v>
      </c>
      <c r="D14">
        <v>1234581446</v>
      </c>
    </row>
    <row r="15" spans="1:4" ht="18.75" x14ac:dyDescent="0.3">
      <c r="A15">
        <v>6</v>
      </c>
      <c r="B15" s="13" t="s">
        <v>158</v>
      </c>
      <c r="C15" s="3" t="s">
        <v>144</v>
      </c>
      <c r="D15">
        <v>1234581446</v>
      </c>
    </row>
    <row r="16" spans="1:4" ht="18.75" x14ac:dyDescent="0.3">
      <c r="A16">
        <v>7</v>
      </c>
      <c r="B16" s="13" t="s">
        <v>159</v>
      </c>
      <c r="C16" s="3" t="s">
        <v>145</v>
      </c>
      <c r="D16">
        <v>1234581446</v>
      </c>
    </row>
    <row r="17" spans="1:4" x14ac:dyDescent="0.25">
      <c r="A17">
        <v>8</v>
      </c>
      <c r="B17" s="14" t="s">
        <v>77</v>
      </c>
      <c r="C17" s="3" t="s">
        <v>77</v>
      </c>
      <c r="D17">
        <v>1234581446</v>
      </c>
    </row>
    <row r="18" spans="1:4" ht="18.75" x14ac:dyDescent="0.3">
      <c r="A18">
        <v>9</v>
      </c>
      <c r="B18" s="13" t="s">
        <v>160</v>
      </c>
      <c r="C18" s="3" t="s">
        <v>146</v>
      </c>
      <c r="D18">
        <v>1234581446</v>
      </c>
    </row>
    <row r="19" spans="1:4" ht="18.75" x14ac:dyDescent="0.3">
      <c r="A19">
        <v>10</v>
      </c>
      <c r="B19" s="13" t="s">
        <v>161</v>
      </c>
      <c r="C19" s="3" t="s">
        <v>147</v>
      </c>
      <c r="D19">
        <v>1234581446</v>
      </c>
    </row>
    <row r="20" spans="1:4" ht="18.75" x14ac:dyDescent="0.3">
      <c r="A20">
        <v>11</v>
      </c>
      <c r="B20" s="13" t="s">
        <v>162</v>
      </c>
      <c r="C20" s="3" t="s">
        <v>148</v>
      </c>
      <c r="D20">
        <v>1234581446</v>
      </c>
    </row>
    <row r="21" spans="1:4" ht="18.75" x14ac:dyDescent="0.3">
      <c r="A21">
        <v>12</v>
      </c>
      <c r="B21" s="13" t="s">
        <v>163</v>
      </c>
      <c r="C21" s="3" t="s">
        <v>149</v>
      </c>
      <c r="D21">
        <v>1234581446</v>
      </c>
    </row>
    <row r="22" spans="1:4" ht="18.75" x14ac:dyDescent="0.3">
      <c r="A22">
        <v>13</v>
      </c>
      <c r="B22" s="13" t="s">
        <v>164</v>
      </c>
      <c r="C22" s="3" t="s">
        <v>150</v>
      </c>
      <c r="D22">
        <v>1234581446</v>
      </c>
    </row>
    <row r="23" spans="1:4" ht="18.75" x14ac:dyDescent="0.3">
      <c r="A23">
        <v>14</v>
      </c>
      <c r="B23" s="13" t="s">
        <v>165</v>
      </c>
      <c r="C23" s="3" t="s">
        <v>151</v>
      </c>
      <c r="D23">
        <v>1234581446</v>
      </c>
    </row>
    <row r="24" spans="1:4" ht="18.75" x14ac:dyDescent="0.3">
      <c r="A24">
        <v>15</v>
      </c>
      <c r="B24" s="13" t="s">
        <v>166</v>
      </c>
      <c r="C24" s="3" t="s">
        <v>152</v>
      </c>
      <c r="D24">
        <v>1234581446</v>
      </c>
    </row>
    <row r="25" spans="1:4" x14ac:dyDescent="0.25">
      <c r="A25">
        <v>16</v>
      </c>
      <c r="B25" s="14" t="s">
        <v>167</v>
      </c>
      <c r="C25" s="14" t="s">
        <v>168</v>
      </c>
      <c r="D25">
        <v>1234581446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14" t="s">
        <v>169</v>
      </c>
      <c r="E10" s="3" t="s">
        <v>170</v>
      </c>
      <c r="F10">
        <v>1234581446</v>
      </c>
    </row>
    <row r="11" spans="1:6" x14ac:dyDescent="0.25">
      <c r="A11">
        <v>2</v>
      </c>
      <c r="B11" t="s">
        <v>66</v>
      </c>
      <c r="C11" s="9">
        <v>0.35</v>
      </c>
      <c r="D11" s="3" t="s">
        <v>178</v>
      </c>
      <c r="E11" s="3" t="s">
        <v>177</v>
      </c>
      <c r="F11">
        <v>1234581446</v>
      </c>
    </row>
    <row r="12" spans="1:6" x14ac:dyDescent="0.25">
      <c r="A12">
        <v>3</v>
      </c>
      <c r="B12" t="s">
        <v>67</v>
      </c>
      <c r="C12" s="9">
        <v>0.05</v>
      </c>
      <c r="D12" s="3" t="s">
        <v>171</v>
      </c>
      <c r="E12" s="3" t="s">
        <v>172</v>
      </c>
      <c r="F12">
        <v>1234581446</v>
      </c>
    </row>
    <row r="13" spans="1:6" x14ac:dyDescent="0.25">
      <c r="A13">
        <v>4</v>
      </c>
      <c r="B13" t="s">
        <v>68</v>
      </c>
      <c r="C13" s="9">
        <v>0.05</v>
      </c>
      <c r="D13" s="14" t="s">
        <v>175</v>
      </c>
      <c r="E13" s="3" t="s">
        <v>176</v>
      </c>
      <c r="F13">
        <v>1234581446</v>
      </c>
    </row>
    <row r="14" spans="1:6" x14ac:dyDescent="0.25">
      <c r="A14">
        <v>5</v>
      </c>
      <c r="B14" t="s">
        <v>69</v>
      </c>
      <c r="C14" s="9">
        <v>0.15</v>
      </c>
      <c r="D14" s="14" t="s">
        <v>173</v>
      </c>
      <c r="E14" s="3" t="s">
        <v>174</v>
      </c>
      <c r="F14">
        <v>1234581446</v>
      </c>
    </row>
    <row r="15" spans="1:6" x14ac:dyDescent="0.25">
      <c r="A15">
        <v>6</v>
      </c>
      <c r="B15" t="s">
        <v>70</v>
      </c>
      <c r="C15" s="9">
        <v>0.25</v>
      </c>
      <c r="D15" s="14" t="s">
        <v>173</v>
      </c>
      <c r="E15" s="3" t="s">
        <v>174</v>
      </c>
      <c r="F15">
        <v>1234581446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28" workbookViewId="0">
      <selection activeCell="L34" sqref="L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154420</v>
      </c>
      <c r="E5" t="s">
        <v>1</v>
      </c>
      <c r="F5" t="s">
        <v>3</v>
      </c>
      <c r="G5" s="3">
        <v>75</v>
      </c>
      <c r="H5" s="3">
        <v>70</v>
      </c>
      <c r="I5" s="3">
        <v>80</v>
      </c>
      <c r="J5" s="3">
        <v>75</v>
      </c>
      <c r="K5" s="3">
        <v>70</v>
      </c>
      <c r="L5" s="3">
        <v>80</v>
      </c>
      <c r="M5">
        <f>G5*Komponen!C10 + H5*Komponen!C11 + I5*Komponen!C12 + J5*Komponen!C13 + K5*Komponen!C14 + L5*Komponen!C15</f>
        <v>74</v>
      </c>
      <c r="N5" t="str">
        <f t="shared" ref="N5:N3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 </v>
      </c>
    </row>
    <row r="6" spans="1:14" x14ac:dyDescent="0.25">
      <c r="A6">
        <v>2</v>
      </c>
      <c r="B6" t="s">
        <v>83</v>
      </c>
      <c r="C6" t="s">
        <v>84</v>
      </c>
      <c r="D6">
        <v>155475</v>
      </c>
      <c r="E6" t="s">
        <v>1</v>
      </c>
      <c r="F6" t="s">
        <v>3</v>
      </c>
      <c r="G6" s="3">
        <v>79</v>
      </c>
      <c r="H6" s="3">
        <v>86</v>
      </c>
      <c r="I6" s="3">
        <v>80</v>
      </c>
      <c r="J6" s="3">
        <v>79</v>
      </c>
      <c r="K6" s="3">
        <v>86</v>
      </c>
      <c r="L6" s="3">
        <v>80</v>
      </c>
      <c r="M6">
        <f>G7*Komponen!C10 + H7*Komponen!C11 + I7*Komponen!C12 + J7*Komponen!C13 + K7*Komponen!C14 + L7*Komponen!C15</f>
        <v>88.3</v>
      </c>
      <c r="N6" t="str">
        <f>IF(AND(ISBLANK(G7), ISBLANK(H7), ISBLANK(I7), ISBLANK(J7), ISBLANK(K7), ISBLANK(L7)), "T", IF(M6&lt;=0.99, "T ", IF(M6&lt;=45.99, "E ", IF(M6&lt;=50.99, "D ", IF(M6&lt;=55.99, "C- ", IF(M6&lt;=60.99, "C ", IF(M6&lt;=65.99, "C+ ", IF(M6&lt;=70.99, "B- ", IF(M6&lt;=75.99, "B ", IF(M6&lt;=80.99, "B+ ", IF(M6&lt;=85.99, "A- ", IF(M6&lt;=90.99, "A ", IF(M6&lt;=100, "A+ ")))))))))))))</f>
        <v xml:space="preserve">A </v>
      </c>
    </row>
    <row r="7" spans="1:14" x14ac:dyDescent="0.25">
      <c r="A7">
        <v>3</v>
      </c>
      <c r="B7" t="s">
        <v>85</v>
      </c>
      <c r="C7" t="s">
        <v>86</v>
      </c>
      <c r="D7">
        <v>155342</v>
      </c>
      <c r="E7" t="s">
        <v>1</v>
      </c>
      <c r="F7" t="s">
        <v>3</v>
      </c>
      <c r="G7" s="3">
        <v>80</v>
      </c>
      <c r="H7" s="3">
        <v>90</v>
      </c>
      <c r="I7" s="3">
        <v>91</v>
      </c>
      <c r="J7" s="3">
        <v>80</v>
      </c>
      <c r="K7" s="3">
        <v>90</v>
      </c>
      <c r="L7" s="3">
        <v>91</v>
      </c>
      <c r="M7">
        <f>G8*Komponen!C10 + H8*Komponen!C11 + I8*Komponen!C12 + J8*Komponen!C13 + K8*Komponen!C14 + L8*Komponen!C15</f>
        <v>88.3</v>
      </c>
      <c r="N7" t="str">
        <f>IF(AND(ISBLANK(G8), ISBLANK(H8), ISBLANK(I8), ISBLANK(J8), ISBLANK(K8), ISBLANK(L8)), "T", IF(M7&lt;=0.99, "T ", IF(M7&lt;=45.99, "E ", IF(M7&lt;=50.99, "D ", IF(M7&lt;=55.99, "C- ", IF(M7&lt;=60.99, "C ", IF(M7&lt;=65.99, "C+ ", IF(M7&lt;=70.99, "B- ", IF(M7&lt;=75.99, "B ", IF(M7&lt;=80.99, "B+ ", IF(M7&lt;=85.99, "A- ", IF(M7&lt;=90.99, "A ", IF(M7&lt;=100, "A+ ")))))))))))))</f>
        <v xml:space="preserve">A </v>
      </c>
    </row>
    <row r="8" spans="1:14" x14ac:dyDescent="0.25">
      <c r="A8">
        <v>4</v>
      </c>
      <c r="B8" t="s">
        <v>87</v>
      </c>
      <c r="C8" t="s">
        <v>88</v>
      </c>
      <c r="D8">
        <v>151888</v>
      </c>
      <c r="E8" t="s">
        <v>1</v>
      </c>
      <c r="F8" t="s">
        <v>3</v>
      </c>
      <c r="G8" s="3">
        <v>80</v>
      </c>
      <c r="H8" s="3">
        <v>90</v>
      </c>
      <c r="I8" s="3">
        <v>91</v>
      </c>
      <c r="J8" s="3">
        <v>80</v>
      </c>
      <c r="K8" s="3">
        <v>90</v>
      </c>
      <c r="L8" s="3">
        <v>91</v>
      </c>
      <c r="M8">
        <f>G9*Komponen!C10 + H9*Komponen!C11 + I9*Komponen!C12 + J9*Komponen!C13 + K9*Komponen!C14 + L9*Komponen!C15</f>
        <v>77</v>
      </c>
      <c r="N8" t="str">
        <f>IF(AND(ISBLANK(G9), ISBLANK(H9), ISBLANK(I9), ISBLANK(J9), ISBLANK(K9), ISBLANK(L9)), "T", IF(M8&lt;=0.99, "T ", IF(M8&lt;=45.99, "E ", IF(M8&lt;=50.99, "D ", IF(M8&lt;=55.99, "C- ", IF(M8&lt;=60.99, "C ", IF(M8&lt;=65.99, "C+ ", IF(M8&lt;=70.99, "B- ", IF(M8&lt;=75.99, "B ", IF(M8&lt;=80.99, "B+ ", IF(M8&lt;=85.99, "A- ", IF(M8&lt;=90.99, "A ", IF(M8&lt;=100, "A+ ")))))))))))))</f>
        <v xml:space="preserve">B+ </v>
      </c>
    </row>
    <row r="9" spans="1:14" x14ac:dyDescent="0.25">
      <c r="A9">
        <v>5</v>
      </c>
      <c r="B9" t="s">
        <v>89</v>
      </c>
      <c r="C9" t="s">
        <v>90</v>
      </c>
      <c r="D9">
        <v>154944</v>
      </c>
      <c r="E9" t="s">
        <v>1</v>
      </c>
      <c r="F9" t="s">
        <v>3</v>
      </c>
      <c r="G9" s="3">
        <v>75</v>
      </c>
      <c r="H9" s="3">
        <v>70</v>
      </c>
      <c r="I9" s="3">
        <v>90</v>
      </c>
      <c r="J9" s="3">
        <v>75</v>
      </c>
      <c r="K9" s="3">
        <v>70</v>
      </c>
      <c r="L9" s="3">
        <v>90</v>
      </c>
      <c r="M9" t="e">
        <f>#REF!*Komponen!C10 +#REF!* Komponen!C11 +#REF!* Komponen!C12 +#REF!* Komponen!C13 +#REF!* Komponen!C14 +#REF!* Komponen!C15</f>
        <v>#REF!</v>
      </c>
      <c r="N9" t="e">
        <f>IF(AND(ISBLANK(#REF!), ISBLANK(#REF!), ISBLANK(#REF!), ISBLANK(#REF!), ISBLANK(#REF!), ISBLANK(#REF!)), "T", IF(M9&lt;=0.99, "T ", IF(M9&lt;=45.99, "E ", IF(M9&lt;=50.99, "D ", IF(M9&lt;=55.99, "C- ", IF(M9&lt;=60.99, "C ", IF(M9&lt;=65.99, "C+ ", IF(M9&lt;=70.99, "B- ", IF(M9&lt;=75.99, "B ", IF(M9&lt;=80.99, "B+ ", IF(M9&lt;=85.99, "A- ", IF(M9&lt;=90.99, "A ", IF(M9&lt;=100, "A+ ")))))))))))))</f>
        <v>#REF!</v>
      </c>
    </row>
    <row r="10" spans="1:14" x14ac:dyDescent="0.25">
      <c r="A10">
        <v>6</v>
      </c>
      <c r="B10" t="s">
        <v>91</v>
      </c>
      <c r="C10" t="s">
        <v>92</v>
      </c>
      <c r="D10">
        <v>155244</v>
      </c>
      <c r="E10" t="s">
        <v>1</v>
      </c>
      <c r="F10" t="s">
        <v>3</v>
      </c>
      <c r="G10" s="3">
        <v>80</v>
      </c>
      <c r="H10" s="3">
        <v>90</v>
      </c>
      <c r="I10" s="3">
        <v>90</v>
      </c>
      <c r="J10" s="3">
        <v>80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88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155237</v>
      </c>
      <c r="E11" t="s">
        <v>1</v>
      </c>
      <c r="F11" t="s">
        <v>3</v>
      </c>
      <c r="G11" s="3">
        <v>79</v>
      </c>
      <c r="H11" s="3">
        <v>90</v>
      </c>
      <c r="I11" s="3">
        <v>91</v>
      </c>
      <c r="J11" s="3">
        <v>79</v>
      </c>
      <c r="K11" s="3">
        <v>90</v>
      </c>
      <c r="L11" s="3">
        <v>91</v>
      </c>
      <c r="M11">
        <f>G11*Komponen!C10 + H11*Komponen!C11 + I11*Komponen!C12 + J11*Komponen!C13 + K11*Komponen!C14 + L11*Komponen!C15</f>
        <v>88.1</v>
      </c>
      <c r="N11" t="str">
        <f t="shared" si="0"/>
        <v xml:space="preserve">A </v>
      </c>
    </row>
    <row r="12" spans="1:14" x14ac:dyDescent="0.25">
      <c r="A12">
        <v>8</v>
      </c>
      <c r="B12" t="s">
        <v>95</v>
      </c>
      <c r="C12" t="s">
        <v>96</v>
      </c>
      <c r="D12">
        <v>156344</v>
      </c>
      <c r="E12" t="s">
        <v>1</v>
      </c>
      <c r="F12" t="s">
        <v>3</v>
      </c>
      <c r="G12" s="3">
        <v>78</v>
      </c>
      <c r="H12" s="3">
        <v>70</v>
      </c>
      <c r="I12" s="3">
        <v>90</v>
      </c>
      <c r="J12" s="3">
        <v>78</v>
      </c>
      <c r="K12" s="3">
        <v>70</v>
      </c>
      <c r="L12" s="3">
        <v>90</v>
      </c>
      <c r="M12">
        <f>G12*Komponen!C10 + H12*Komponen!C11 + I12*Komponen!C12 + J12*Komponen!C13 + K12*Komponen!C14 + L12*Komponen!C15</f>
        <v>77.599999999999994</v>
      </c>
      <c r="N12" t="str">
        <f t="shared" si="0"/>
        <v xml:space="preserve">B+ </v>
      </c>
    </row>
    <row r="13" spans="1:14" x14ac:dyDescent="0.25">
      <c r="A13">
        <v>9</v>
      </c>
      <c r="B13" t="s">
        <v>97</v>
      </c>
      <c r="C13" t="s">
        <v>98</v>
      </c>
      <c r="D13">
        <v>155339</v>
      </c>
      <c r="E13" t="s">
        <v>1</v>
      </c>
      <c r="F13" t="s">
        <v>3</v>
      </c>
      <c r="G13" s="3">
        <v>86</v>
      </c>
      <c r="H13" s="3">
        <v>70</v>
      </c>
      <c r="I13" s="3">
        <v>70</v>
      </c>
      <c r="J13" s="3">
        <v>86</v>
      </c>
      <c r="K13" s="3">
        <v>70</v>
      </c>
      <c r="L13" s="3">
        <v>70</v>
      </c>
      <c r="M13">
        <f>G13*Komponen!C10 + H13*Komponen!C11 + I13*Komponen!C12 + J13*Komponen!C13 + K13*Komponen!C14 + L13*Komponen!C15</f>
        <v>73.199999999999989</v>
      </c>
      <c r="N13" t="str">
        <f t="shared" si="0"/>
        <v xml:space="preserve">B </v>
      </c>
    </row>
    <row r="14" spans="1:14" x14ac:dyDescent="0.25">
      <c r="A14">
        <v>10</v>
      </c>
      <c r="B14" t="s">
        <v>99</v>
      </c>
      <c r="C14" t="s">
        <v>100</v>
      </c>
      <c r="D14">
        <v>155247</v>
      </c>
      <c r="E14" t="s">
        <v>1</v>
      </c>
      <c r="F14" t="s">
        <v>3</v>
      </c>
      <c r="G14" s="3">
        <v>89</v>
      </c>
      <c r="H14" s="3">
        <v>80</v>
      </c>
      <c r="I14" s="3">
        <v>86</v>
      </c>
      <c r="J14" s="3">
        <v>89</v>
      </c>
      <c r="K14" s="3">
        <v>80</v>
      </c>
      <c r="L14" s="3">
        <v>86</v>
      </c>
      <c r="M14">
        <f>G14*Komponen!C10 + H14*Komponen!C11 + I14*Komponen!C12 + J14*Komponen!C13 + K14*Komponen!C14 + L14*Komponen!C15</f>
        <v>83.6</v>
      </c>
      <c r="N14" t="str">
        <f t="shared" si="0"/>
        <v xml:space="preserve">A- </v>
      </c>
    </row>
    <row r="15" spans="1:14" x14ac:dyDescent="0.25">
      <c r="A15">
        <v>11</v>
      </c>
      <c r="B15" t="s">
        <v>101</v>
      </c>
      <c r="C15" t="s">
        <v>102</v>
      </c>
      <c r="D15">
        <v>155452</v>
      </c>
      <c r="E15" t="s">
        <v>1</v>
      </c>
      <c r="F15" t="s">
        <v>3</v>
      </c>
      <c r="G15" s="3">
        <v>78</v>
      </c>
      <c r="H15" s="3">
        <v>90</v>
      </c>
      <c r="I15" s="3">
        <v>90</v>
      </c>
      <c r="J15" s="3">
        <v>78</v>
      </c>
      <c r="K15" s="3">
        <v>90</v>
      </c>
      <c r="L15" s="3">
        <v>90</v>
      </c>
      <c r="M15">
        <f>G15*Komponen!C10 + H15*Komponen!C11 + I15*Komponen!C12 + J15*Komponen!C13 + K15*Komponen!C14 + L15*Komponen!C15</f>
        <v>87.6</v>
      </c>
      <c r="N15" t="str">
        <f t="shared" si="0"/>
        <v xml:space="preserve">A </v>
      </c>
    </row>
    <row r="16" spans="1:14" x14ac:dyDescent="0.25">
      <c r="A16">
        <v>12</v>
      </c>
      <c r="B16" t="s">
        <v>103</v>
      </c>
      <c r="C16" t="s">
        <v>104</v>
      </c>
      <c r="D16">
        <v>155240</v>
      </c>
      <c r="E16" t="s">
        <v>1</v>
      </c>
      <c r="F16" t="s">
        <v>3</v>
      </c>
      <c r="G16" s="3">
        <v>89</v>
      </c>
      <c r="H16" s="3">
        <v>80</v>
      </c>
      <c r="I16" s="3">
        <v>86</v>
      </c>
      <c r="J16" s="3">
        <v>89</v>
      </c>
      <c r="K16" s="3">
        <v>80</v>
      </c>
      <c r="L16" s="3">
        <v>86</v>
      </c>
      <c r="M16">
        <f>G16*Komponen!C10 + H16*Komponen!C11 + I16*Komponen!C12 + J16*Komponen!C13 + K16*Komponen!C14 + L16*Komponen!C15</f>
        <v>83.6</v>
      </c>
      <c r="N16" t="str">
        <f t="shared" si="0"/>
        <v xml:space="preserve">A- </v>
      </c>
    </row>
    <row r="17" spans="1:14" x14ac:dyDescent="0.25">
      <c r="A17">
        <v>13</v>
      </c>
      <c r="B17" t="s">
        <v>105</v>
      </c>
      <c r="C17" t="s">
        <v>106</v>
      </c>
      <c r="D17">
        <v>154361</v>
      </c>
      <c r="E17" t="s">
        <v>1</v>
      </c>
      <c r="F17" t="s">
        <v>3</v>
      </c>
      <c r="G17" s="3">
        <v>86</v>
      </c>
      <c r="H17" s="3">
        <v>89</v>
      </c>
      <c r="I17" s="3">
        <v>87</v>
      </c>
      <c r="J17" s="3">
        <v>86</v>
      </c>
      <c r="K17" s="3">
        <v>89</v>
      </c>
      <c r="L17" s="3">
        <v>87</v>
      </c>
      <c r="M17">
        <f>G17*Komponen!C10 + H17*Komponen!C11 + I17*Komponen!C12 + J17*Komponen!C13 + K17*Komponen!C14 + L17*Komponen!C15</f>
        <v>87.8</v>
      </c>
      <c r="N17" t="str">
        <f t="shared" si="0"/>
        <v xml:space="preserve">A </v>
      </c>
    </row>
    <row r="18" spans="1:14" x14ac:dyDescent="0.25">
      <c r="A18">
        <v>14</v>
      </c>
      <c r="B18" t="s">
        <v>107</v>
      </c>
      <c r="C18" t="s">
        <v>108</v>
      </c>
      <c r="D18">
        <v>152759</v>
      </c>
      <c r="E18" t="s">
        <v>1</v>
      </c>
      <c r="F18" t="s">
        <v>3</v>
      </c>
      <c r="G18" s="3">
        <v>78</v>
      </c>
      <c r="H18" s="3">
        <v>90</v>
      </c>
      <c r="I18" s="3">
        <v>90</v>
      </c>
      <c r="J18" s="3">
        <v>78</v>
      </c>
      <c r="K18" s="3">
        <v>90</v>
      </c>
      <c r="L18" s="3">
        <v>90</v>
      </c>
      <c r="M18">
        <f>G18*Komponen!C10 + H18*Komponen!C11 + I18*Komponen!C12 + J18*Komponen!C13 + K18*Komponen!C14 + L18*Komponen!C15</f>
        <v>87.6</v>
      </c>
      <c r="N18" t="str">
        <f t="shared" si="0"/>
        <v xml:space="preserve">A </v>
      </c>
    </row>
    <row r="19" spans="1:14" x14ac:dyDescent="0.25">
      <c r="A19">
        <v>15</v>
      </c>
      <c r="B19" t="s">
        <v>109</v>
      </c>
      <c r="C19" t="s">
        <v>110</v>
      </c>
      <c r="D19">
        <v>152217</v>
      </c>
      <c r="E19" t="s">
        <v>1</v>
      </c>
      <c r="F19" t="s">
        <v>3</v>
      </c>
      <c r="G19" s="3">
        <v>79</v>
      </c>
      <c r="H19" s="3">
        <v>80</v>
      </c>
      <c r="I19" s="3">
        <v>91</v>
      </c>
      <c r="J19" s="3">
        <v>79</v>
      </c>
      <c r="K19" s="3">
        <v>80</v>
      </c>
      <c r="L19" s="3">
        <v>91</v>
      </c>
      <c r="M19">
        <f>G19*Komponen!C10 + H19*Komponen!C11 + I19*Komponen!C12 + J19*Komponen!C13 + K19*Komponen!C14 + L19*Komponen!C15</f>
        <v>83.1</v>
      </c>
      <c r="N19" t="str">
        <f t="shared" si="0"/>
        <v xml:space="preserve">A- </v>
      </c>
    </row>
    <row r="20" spans="1:14" x14ac:dyDescent="0.25">
      <c r="A20">
        <v>16</v>
      </c>
      <c r="B20" t="s">
        <v>111</v>
      </c>
      <c r="C20" t="s">
        <v>112</v>
      </c>
      <c r="D20">
        <v>154842</v>
      </c>
      <c r="E20" t="s">
        <v>1</v>
      </c>
      <c r="F20" t="s">
        <v>3</v>
      </c>
      <c r="G20" s="3">
        <v>86</v>
      </c>
      <c r="H20" s="3">
        <v>81</v>
      </c>
      <c r="I20" s="3">
        <v>90</v>
      </c>
      <c r="J20" s="3">
        <v>86</v>
      </c>
      <c r="K20" s="3">
        <v>81</v>
      </c>
      <c r="L20" s="3">
        <v>90</v>
      </c>
      <c r="M20">
        <f>G20*Komponen!C10 + H20*Komponen!C11 + I20*Komponen!C12 + J20*Komponen!C13 + K20*Komponen!C14 + L20*Komponen!C15</f>
        <v>84.699999999999989</v>
      </c>
      <c r="N20" t="str">
        <f>IF(AND(ISBLANK(G20), ISBLANK(H20), ISBLANK(I20), ISBLANK(J20), ISBLANK(K20), ISBLANK(L20)), "T", IF(M20&lt;=0.99, "T ", IF(M20&lt;=45.99, "E ", IF(M20&lt;=50.99, "D ", IF(M20&lt;=55.99, "C- ", IF(M20&lt;=60.99, "C ", IF(M20&lt;=65.99, "C+ ", IF(M20&lt;=70.99, "B- ", IF(M20&lt;=75.99, "B ", IF(M20&lt;=80.99, "B+ ", IF(M20&lt;=85.99, "A- ", IF(M20&lt;=90.99, "A ", IF(M20&lt;=100, "A+ ")))))))))))))</f>
        <v xml:space="preserve">A- </v>
      </c>
    </row>
    <row r="21" spans="1:14" x14ac:dyDescent="0.25">
      <c r="A21">
        <v>17</v>
      </c>
      <c r="B21" t="s">
        <v>113</v>
      </c>
      <c r="C21" t="s">
        <v>114</v>
      </c>
      <c r="D21">
        <v>155245</v>
      </c>
      <c r="E21" t="s">
        <v>1</v>
      </c>
      <c r="F21" t="s">
        <v>3</v>
      </c>
      <c r="G21" s="3">
        <v>87</v>
      </c>
      <c r="H21" s="3">
        <v>90</v>
      </c>
      <c r="I21" s="3">
        <v>90</v>
      </c>
      <c r="J21" s="3">
        <v>87</v>
      </c>
      <c r="K21" s="3">
        <v>90</v>
      </c>
      <c r="L21" s="3">
        <v>90</v>
      </c>
      <c r="M21">
        <f>G21*Komponen!C10 + H21*Komponen!C11 + I21*Komponen!C12 + J21*Komponen!C13 + K21*Komponen!C14 + L21*Komponen!C15</f>
        <v>89.4</v>
      </c>
      <c r="N21" t="str">
        <f t="shared" si="0"/>
        <v xml:space="preserve">A </v>
      </c>
    </row>
    <row r="22" spans="1:14" x14ac:dyDescent="0.25">
      <c r="A22">
        <v>18</v>
      </c>
      <c r="B22" t="s">
        <v>115</v>
      </c>
      <c r="C22" t="s">
        <v>116</v>
      </c>
      <c r="D22">
        <v>155243</v>
      </c>
      <c r="E22" t="s">
        <v>1</v>
      </c>
      <c r="F22" t="s">
        <v>3</v>
      </c>
      <c r="G22" s="3">
        <v>89</v>
      </c>
      <c r="H22" s="3">
        <v>80</v>
      </c>
      <c r="I22" s="3">
        <v>86</v>
      </c>
      <c r="J22" s="3">
        <v>89</v>
      </c>
      <c r="K22" s="3">
        <v>80</v>
      </c>
      <c r="L22" s="3">
        <v>86</v>
      </c>
      <c r="M22">
        <f>G22*Komponen!C10 + H22*Komponen!C11 + I22*Komponen!C12 + J22*Komponen!C13 + K22*Komponen!C14 + L22*Komponen!C15</f>
        <v>83.6</v>
      </c>
      <c r="N22" t="str">
        <f t="shared" si="0"/>
        <v xml:space="preserve">A- </v>
      </c>
    </row>
    <row r="23" spans="1:14" x14ac:dyDescent="0.25">
      <c r="A23">
        <v>19</v>
      </c>
      <c r="B23" t="s">
        <v>117</v>
      </c>
      <c r="C23" t="s">
        <v>118</v>
      </c>
      <c r="D23">
        <v>153656</v>
      </c>
      <c r="E23" t="s">
        <v>1</v>
      </c>
      <c r="F23" t="s">
        <v>3</v>
      </c>
      <c r="G23" s="3">
        <v>79</v>
      </c>
      <c r="H23" s="3">
        <v>86</v>
      </c>
      <c r="I23" s="3">
        <v>80</v>
      </c>
      <c r="J23" s="3">
        <v>79</v>
      </c>
      <c r="K23" s="3">
        <v>86</v>
      </c>
      <c r="L23" s="3">
        <v>80</v>
      </c>
      <c r="M23">
        <f>G23*Komponen!C10 + H23*Komponen!C11 + I23*Komponen!C12 + J23*Komponen!C13 + K23*Komponen!C14 + L23*Komponen!C15</f>
        <v>82.8</v>
      </c>
      <c r="N23" t="str">
        <f t="shared" si="0"/>
        <v xml:space="preserve">A- </v>
      </c>
    </row>
    <row r="24" spans="1:14" x14ac:dyDescent="0.25">
      <c r="A24">
        <v>20</v>
      </c>
      <c r="B24" t="s">
        <v>119</v>
      </c>
      <c r="C24" t="s">
        <v>120</v>
      </c>
      <c r="D24">
        <v>156040</v>
      </c>
      <c r="E24" t="s">
        <v>1</v>
      </c>
      <c r="F24" t="s">
        <v>3</v>
      </c>
      <c r="G24" s="3">
        <v>85</v>
      </c>
      <c r="H24" s="3">
        <v>90</v>
      </c>
      <c r="I24" s="3">
        <v>90</v>
      </c>
      <c r="J24" s="3">
        <v>85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121</v>
      </c>
      <c r="C25" t="s">
        <v>122</v>
      </c>
      <c r="D25">
        <v>155783</v>
      </c>
      <c r="E25" t="s">
        <v>1</v>
      </c>
      <c r="F25" t="s">
        <v>3</v>
      </c>
      <c r="G25" s="3">
        <v>78</v>
      </c>
      <c r="H25" s="3">
        <v>90</v>
      </c>
      <c r="I25" s="3">
        <v>90</v>
      </c>
      <c r="J25" s="3">
        <v>78</v>
      </c>
      <c r="K25" s="3">
        <v>90</v>
      </c>
      <c r="L25" s="3">
        <v>90</v>
      </c>
      <c r="M25">
        <f>G25*Komponen!C10 + H25*Komponen!C11 + I25*Komponen!C12 + J25*Komponen!C13 + K25*Komponen!C14 + L25*Komponen!C15</f>
        <v>87.6</v>
      </c>
      <c r="N25" t="str">
        <f t="shared" si="0"/>
        <v xml:space="preserve">A </v>
      </c>
    </row>
    <row r="26" spans="1:14" x14ac:dyDescent="0.25">
      <c r="A26">
        <v>22</v>
      </c>
      <c r="B26" t="s">
        <v>123</v>
      </c>
      <c r="C26" t="s">
        <v>124</v>
      </c>
      <c r="D26">
        <v>153984</v>
      </c>
      <c r="E26" t="s">
        <v>1</v>
      </c>
      <c r="F26" t="s">
        <v>3</v>
      </c>
      <c r="G26" s="3">
        <v>86</v>
      </c>
      <c r="H26" s="3">
        <v>93</v>
      </c>
      <c r="I26" s="3">
        <v>93</v>
      </c>
      <c r="J26" s="3">
        <v>86</v>
      </c>
      <c r="K26" s="3">
        <v>93</v>
      </c>
      <c r="L26" s="3">
        <v>93</v>
      </c>
      <c r="M26">
        <f>G26*Komponen!C10 + H26*Komponen!C11 + I26*Komponen!C12 + J26*Komponen!C13 + K26*Komponen!C14 + L26*Komponen!C15</f>
        <v>91.6</v>
      </c>
      <c r="N26" t="str">
        <f t="shared" si="0"/>
        <v xml:space="preserve">A+ </v>
      </c>
    </row>
    <row r="27" spans="1:14" x14ac:dyDescent="0.25">
      <c r="A27">
        <v>23</v>
      </c>
      <c r="B27" t="s">
        <v>125</v>
      </c>
      <c r="C27" t="s">
        <v>126</v>
      </c>
      <c r="D27">
        <v>155304</v>
      </c>
      <c r="E27" t="s">
        <v>1</v>
      </c>
      <c r="F27" t="s">
        <v>3</v>
      </c>
      <c r="G27" s="3">
        <v>75</v>
      </c>
      <c r="H27" s="3">
        <v>70</v>
      </c>
      <c r="I27" s="3">
        <v>90</v>
      </c>
      <c r="J27" s="3">
        <v>75</v>
      </c>
      <c r="K27" s="3">
        <v>70</v>
      </c>
      <c r="L27" s="3">
        <v>90</v>
      </c>
      <c r="M27">
        <f>G27*Komponen!C10 + H27*Komponen!C11 + I27*Komponen!C12 + J27*Komponen!C13 + K27*Komponen!C14 + L27*Komponen!C15</f>
        <v>77</v>
      </c>
      <c r="N27" t="str">
        <f t="shared" si="0"/>
        <v xml:space="preserve">B+ </v>
      </c>
    </row>
    <row r="28" spans="1:14" x14ac:dyDescent="0.25">
      <c r="A28">
        <v>24</v>
      </c>
      <c r="B28" t="s">
        <v>127</v>
      </c>
      <c r="C28" t="s">
        <v>128</v>
      </c>
      <c r="D28">
        <v>159057</v>
      </c>
      <c r="E28" t="s">
        <v>1</v>
      </c>
      <c r="F28" t="s">
        <v>3</v>
      </c>
      <c r="G28" s="3">
        <v>70</v>
      </c>
      <c r="H28" s="3">
        <v>70</v>
      </c>
      <c r="I28" s="3">
        <v>91</v>
      </c>
      <c r="J28" s="3">
        <v>70</v>
      </c>
      <c r="K28" s="3">
        <v>70</v>
      </c>
      <c r="L28" s="3">
        <v>91</v>
      </c>
      <c r="M28">
        <f>G28*Komponen!C10 + H28*Komponen!C11 + I28*Komponen!C12 + J28*Komponen!C13 + K28*Komponen!C14 + L28*Komponen!C15</f>
        <v>76.3</v>
      </c>
      <c r="N28" t="str">
        <f t="shared" si="0"/>
        <v xml:space="preserve">B+ </v>
      </c>
    </row>
    <row r="29" spans="1:14" x14ac:dyDescent="0.25">
      <c r="A29">
        <v>25</v>
      </c>
      <c r="B29" t="s">
        <v>129</v>
      </c>
      <c r="C29" t="s">
        <v>130</v>
      </c>
      <c r="D29">
        <v>155248</v>
      </c>
      <c r="E29" t="s">
        <v>1</v>
      </c>
      <c r="F29" t="s">
        <v>3</v>
      </c>
      <c r="G29" s="3">
        <v>80</v>
      </c>
      <c r="H29" s="3">
        <v>89</v>
      </c>
      <c r="I29" s="3">
        <v>90</v>
      </c>
      <c r="J29" s="3">
        <v>80</v>
      </c>
      <c r="K29" s="3">
        <v>89</v>
      </c>
      <c r="L29" s="3">
        <v>90</v>
      </c>
      <c r="M29">
        <f>G29*Komponen!C10 + H29*Komponen!C11 + I29*Komponen!C12 + J29*Komponen!C13 + K29*Komponen!C14 + L29*Komponen!C15</f>
        <v>87.5</v>
      </c>
      <c r="N29" t="str">
        <f t="shared" si="0"/>
        <v xml:space="preserve">A </v>
      </c>
    </row>
    <row r="30" spans="1:14" x14ac:dyDescent="0.25">
      <c r="A30">
        <v>26</v>
      </c>
      <c r="B30" t="s">
        <v>131</v>
      </c>
      <c r="C30" t="s">
        <v>132</v>
      </c>
      <c r="D30">
        <v>155258</v>
      </c>
      <c r="E30" t="s">
        <v>1</v>
      </c>
      <c r="F30" t="s">
        <v>3</v>
      </c>
      <c r="G30" s="3">
        <v>70</v>
      </c>
      <c r="H30" s="3">
        <v>78</v>
      </c>
      <c r="I30" s="3">
        <v>70</v>
      </c>
      <c r="J30" s="3">
        <v>70</v>
      </c>
      <c r="K30" s="3">
        <v>70</v>
      </c>
      <c r="L30" s="3">
        <v>78</v>
      </c>
      <c r="M30">
        <f>G30*Komponen!C10 + H30*Komponen!C11 + I30*Komponen!C12 + J30*Komponen!C13 + K30*Komponen!C14 + L30*Komponen!C15</f>
        <v>74.8</v>
      </c>
      <c r="N30" t="str">
        <f t="shared" si="0"/>
        <v xml:space="preserve">B </v>
      </c>
    </row>
    <row r="31" spans="1:14" x14ac:dyDescent="0.25">
      <c r="A31">
        <v>27</v>
      </c>
      <c r="B31" t="s">
        <v>133</v>
      </c>
      <c r="C31" t="s">
        <v>134</v>
      </c>
      <c r="D31">
        <v>154952</v>
      </c>
      <c r="E31" t="s">
        <v>1</v>
      </c>
      <c r="F31" t="s">
        <v>3</v>
      </c>
      <c r="G31" s="3">
        <v>88</v>
      </c>
      <c r="H31" s="3">
        <v>80</v>
      </c>
      <c r="I31" s="3">
        <v>91</v>
      </c>
      <c r="J31" s="3">
        <v>91</v>
      </c>
      <c r="K31" s="3">
        <v>88</v>
      </c>
      <c r="L31" s="3">
        <v>80</v>
      </c>
      <c r="M31">
        <f>G31*Komponen!C10 + H31*Komponen!C11 + I31*Komponen!C12 + J31*Komponen!C13 + K31*Komponen!C14 + L31*Komponen!C15</f>
        <v>83.5</v>
      </c>
      <c r="N31" t="str">
        <f t="shared" si="0"/>
        <v xml:space="preserve">A- </v>
      </c>
    </row>
    <row r="32" spans="1:14" x14ac:dyDescent="0.25">
      <c r="A32">
        <v>28</v>
      </c>
      <c r="B32" t="s">
        <v>135</v>
      </c>
      <c r="C32" t="s">
        <v>136</v>
      </c>
      <c r="D32">
        <v>155242</v>
      </c>
      <c r="E32" t="s">
        <v>1</v>
      </c>
      <c r="F32" t="s">
        <v>3</v>
      </c>
      <c r="G32" s="3">
        <v>80</v>
      </c>
      <c r="H32" s="3">
        <v>87</v>
      </c>
      <c r="I32" s="3">
        <v>86</v>
      </c>
      <c r="J32" s="3">
        <v>80</v>
      </c>
      <c r="K32" s="3">
        <v>87</v>
      </c>
      <c r="L32" s="3">
        <v>86</v>
      </c>
      <c r="M32">
        <f>G32*Komponen!C10 + H32*Komponen!C11 + I32*Komponen!C12 + J32*Komponen!C13 + K32*Komponen!C14 + L32*Komponen!C15</f>
        <v>85.3</v>
      </c>
      <c r="N32" t="str">
        <f t="shared" si="0"/>
        <v xml:space="preserve">A- </v>
      </c>
    </row>
    <row r="33" spans="1:14" x14ac:dyDescent="0.25">
      <c r="A33">
        <v>29</v>
      </c>
      <c r="B33" t="s">
        <v>137</v>
      </c>
      <c r="C33" t="s">
        <v>138</v>
      </c>
      <c r="D33">
        <v>154941</v>
      </c>
      <c r="E33" t="s">
        <v>1</v>
      </c>
      <c r="F33" t="s">
        <v>3</v>
      </c>
      <c r="G33" s="3">
        <v>77</v>
      </c>
      <c r="H33" s="3">
        <v>80</v>
      </c>
      <c r="I33" s="3">
        <v>91</v>
      </c>
      <c r="J33" s="3">
        <v>91</v>
      </c>
      <c r="K33" s="3">
        <v>88</v>
      </c>
      <c r="L33" s="3">
        <v>77</v>
      </c>
      <c r="M33">
        <f>G33*Komponen!C10 + H33*Komponen!C11 + I33*Komponen!C12 + J33*Komponen!C13 + K33*Komponen!C14 + L33*Komponen!C15</f>
        <v>81.099999999999994</v>
      </c>
      <c r="N33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Lawdino pratama</cp:lastModifiedBy>
  <dcterms:created xsi:type="dcterms:W3CDTF">2025-01-18T03:20:33Z</dcterms:created>
  <dcterms:modified xsi:type="dcterms:W3CDTF">2025-01-18T04:34:59Z</dcterms:modified>
  <cp:category>nilai</cp:category>
</cp:coreProperties>
</file>