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REKAYASA PERANGKAT LUNAK/"/>
    </mc:Choice>
  </mc:AlternateContent>
  <xr:revisionPtr revIDLastSave="0" documentId="13_ncr:1_{761614DD-D201-0E43-AF9E-59896B9A4E53}" xr6:coauthVersionLast="47" xr6:coauthVersionMax="47" xr10:uidLastSave="{00000000-0000-0000-0000-000000000000}"/>
  <bookViews>
    <workbookView xWindow="0" yWindow="760" windowWidth="30240" windowHeight="17640" activeTab="5" xr2:uid="{00000000-000D-0000-FFFF-FFFF00000000}"/>
  </bookViews>
  <sheets>
    <sheet name="RPS" sheetId="1" r:id="rId1"/>
    <sheet name="Skala-Nilai" sheetId="2" r:id="rId2"/>
    <sheet name="Komponen" sheetId="3" r:id="rId3"/>
    <sheet name="tugas" sheetId="5" r:id="rId4"/>
    <sheet name="nilai proyek" sheetId="6" r:id="rId5"/>
    <sheet name="Daftar-Nilai" sheetId="4" r:id="rId6"/>
    <sheet name="remidilia" sheetId="7" r:id="rId7"/>
    <sheet name="Sheet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4" l="1"/>
  <c r="J8" i="4"/>
  <c r="J7" i="4"/>
  <c r="K7" i="4"/>
  <c r="L7" i="4"/>
  <c r="L8" i="4"/>
  <c r="L13" i="4"/>
  <c r="K13" i="4"/>
  <c r="J13" i="4"/>
  <c r="I22" i="4"/>
  <c r="I13" i="4"/>
  <c r="I8" i="4"/>
  <c r="I7" i="4"/>
  <c r="I9" i="4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" i="7"/>
  <c r="L21" i="4"/>
  <c r="K10" i="4"/>
  <c r="K21" i="4"/>
  <c r="K23" i="4"/>
  <c r="J14" i="4"/>
  <c r="J16" i="4"/>
  <c r="I10" i="4"/>
  <c r="I12" i="4"/>
  <c r="I14" i="4"/>
  <c r="K5" i="5"/>
  <c r="K12" i="5"/>
  <c r="I15" i="4" s="1"/>
  <c r="K6" i="5"/>
  <c r="L9" i="4" s="1"/>
  <c r="K7" i="5"/>
  <c r="L10" i="4" s="1"/>
  <c r="K8" i="5"/>
  <c r="K9" i="5"/>
  <c r="K12" i="4" s="1"/>
  <c r="K10" i="5"/>
  <c r="K11" i="5"/>
  <c r="K14" i="4" s="1"/>
  <c r="K13" i="5"/>
  <c r="I16" i="4" s="1"/>
  <c r="K14" i="5"/>
  <c r="J17" i="4" s="1"/>
  <c r="K15" i="5"/>
  <c r="K16" i="5"/>
  <c r="K17" i="5"/>
  <c r="K18" i="5"/>
  <c r="J21" i="4" s="1"/>
  <c r="K19" i="5"/>
  <c r="J22" i="4" s="1"/>
  <c r="K20" i="5"/>
  <c r="J23" i="4" s="1"/>
  <c r="K2" i="5"/>
  <c r="K3" i="5"/>
  <c r="L6" i="4" s="1"/>
  <c r="K4" i="5"/>
  <c r="C16" i="3"/>
  <c r="L23" i="4" l="1"/>
  <c r="L17" i="4"/>
  <c r="L16" i="4"/>
  <c r="L14" i="4"/>
  <c r="J12" i="4"/>
  <c r="J10" i="4"/>
  <c r="M5" i="4"/>
  <c r="N5" i="4" s="1"/>
  <c r="J6" i="4"/>
  <c r="K6" i="4"/>
  <c r="L22" i="4"/>
  <c r="K22" i="4"/>
  <c r="K9" i="4"/>
  <c r="K15" i="4"/>
  <c r="L15" i="4"/>
  <c r="J15" i="4"/>
  <c r="I17" i="4"/>
  <c r="K17" i="4"/>
  <c r="I6" i="4"/>
  <c r="K16" i="4"/>
  <c r="M16" i="4" s="1"/>
  <c r="N16" i="4" s="1"/>
  <c r="L12" i="4"/>
  <c r="M12" i="4" s="1"/>
  <c r="M18" i="4"/>
  <c r="N18" i="4" s="1"/>
  <c r="M19" i="4"/>
  <c r="N19" i="4" s="1"/>
  <c r="J9" i="4"/>
  <c r="M17" i="4"/>
  <c r="N17" i="4" s="1"/>
  <c r="I23" i="4"/>
  <c r="M23" i="4" s="1"/>
  <c r="M11" i="4"/>
  <c r="N11" i="4" s="1"/>
  <c r="I21" i="4"/>
  <c r="M21" i="4" s="1"/>
  <c r="N21" i="4" s="1"/>
  <c r="M10" i="4"/>
  <c r="N10" i="4" s="1"/>
  <c r="M14" i="4"/>
  <c r="N14" i="4" s="1"/>
  <c r="M6" i="4" l="1"/>
  <c r="N6" i="4" s="1"/>
  <c r="M22" i="4"/>
  <c r="N22" i="4" s="1"/>
  <c r="M13" i="4"/>
  <c r="N13" i="4" s="1"/>
  <c r="M9" i="4"/>
  <c r="N9" i="4" s="1"/>
  <c r="M20" i="4"/>
  <c r="N20" i="4" s="1"/>
  <c r="M15" i="4"/>
  <c r="N15" i="4" s="1"/>
  <c r="M8" i="4"/>
  <c r="N8" i="4" s="1"/>
  <c r="M7" i="4"/>
  <c r="N7" i="4" s="1"/>
  <c r="N12" i="4"/>
  <c r="N23" i="4"/>
</calcChain>
</file>

<file path=xl/sharedStrings.xml><?xml version="1.0" encoding="utf-8"?>
<sst xmlns="http://schemas.openxmlformats.org/spreadsheetml/2006/main" count="256" uniqueCount="108">
  <si>
    <t>KODE MK</t>
  </si>
  <si>
    <t>D1E2A18R</t>
  </si>
  <si>
    <t>NAMA MK</t>
  </si>
  <si>
    <t>REKAYASA PERANGKAT LUNAK</t>
  </si>
  <si>
    <t>NAMA KELAS</t>
  </si>
  <si>
    <t>5A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</si>
  <si>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</si>
  <si>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</si>
  <si>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</si>
  <si>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</si>
  <si>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</si>
  <si>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</si>
  <si>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</si>
  <si>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</si>
  <si>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</si>
  <si>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</si>
  <si>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</si>
  <si>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</si>
  <si>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</si>
  <si>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</si>
  <si>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</si>
  <si>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</si>
  <si>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</si>
  <si>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</si>
  <si>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</si>
  <si>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</si>
  <si>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</si>
  <si>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</si>
  <si>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</si>
  <si>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</si>
  <si>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</si>
  <si>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</si>
  <si>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</si>
  <si>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</si>
  <si>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</si>
  <si>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</si>
  <si>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</si>
  <si>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</si>
  <si>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</si>
  <si>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</si>
  <si>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</si>
  <si>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</si>
  <si>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</si>
  <si>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</si>
  <si>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</si>
  <si>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</si>
  <si>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</si>
  <si>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</si>
  <si>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</si>
  <si>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</si>
  <si>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</si>
  <si>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</si>
  <si>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</si>
  <si>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</si>
  <si>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</si>
  <si>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</si>
  <si>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</si>
  <si>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</si>
  <si>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</si>
  <si>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</si>
  <si>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</si>
  <si>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</si>
  <si>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</si>
  <si>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</si>
  <si>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</si>
  <si>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</si>
  <si>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</si>
  <si>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</si>
  <si>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REKAYASA PERANGKAT LUNAK (D1E2A18R)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</si>
  <si>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</si>
  <si>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</si>
  <si>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</si>
  <si>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</si>
  <si>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</si>
  <si>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</si>
  <si>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</si>
  <si>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</si>
  <si>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</si>
  <si>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PANDI AGUSTIA</t>
  </si>
  <si>
    <t>ABDUL WALID THOHIR</t>
  </si>
  <si>
    <t>ALFIAN HARIS</t>
  </si>
  <si>
    <t>ANDRIANY</t>
  </si>
  <si>
    <t>ANNISA HARDIANTI FARADELA</t>
  </si>
  <si>
    <t>ASTI</t>
  </si>
  <si>
    <t>AZWAH SAPUTRA</t>
  </si>
  <si>
    <t>BAIQ YASIFA AMANDA</t>
  </si>
  <si>
    <t>CAHAYA TAMILA</t>
  </si>
  <si>
    <t>DIMAS NADHIR FAHRILLAH</t>
  </si>
  <si>
    <t>DYAH ISTY SUCITRA</t>
  </si>
  <si>
    <t>ERIS SUSANTO</t>
  </si>
  <si>
    <t>ERLINA</t>
  </si>
  <si>
    <t>ERWIN KRISWANTO</t>
  </si>
  <si>
    <t>FACHRUR RAHMAN</t>
  </si>
  <si>
    <t>FATIYA QURROTU'AINI</t>
  </si>
  <si>
    <t>HAMIDA</t>
  </si>
  <si>
    <t>JOELIANTO DARMAWAN</t>
  </si>
  <si>
    <t>KHAIRIL ATHA</t>
  </si>
  <si>
    <t>Document Wawancara</t>
  </si>
  <si>
    <t>analisis kebutuhan fungsional</t>
  </si>
  <si>
    <t>analisis kebutuhan non fungsional</t>
  </si>
  <si>
    <t>Use Case Diagram</t>
  </si>
  <si>
    <t>sequence diagram</t>
  </si>
  <si>
    <t>desain database</t>
  </si>
  <si>
    <t>UI</t>
  </si>
  <si>
    <t>aplikasi</t>
  </si>
  <si>
    <t>RATA-RATA NILAI</t>
  </si>
  <si>
    <t>soal1</t>
  </si>
  <si>
    <t>soal2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</si>
</sst>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4" borderId="5" xfId="0" applyFill="1" applyBorder="1"/>
    <xf numFmtId="0" fontId="0" fillId="4" borderId="1" xfId="0" applyFill="1" applyBorder="1"/>
    <xf numFmtId="0" fontId="0" fillId="4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/>
    <xf numFmtId="0" fontId="2" fillId="0" borderId="1" xfId="0" applyFont="1" applyBorder="1"/>
    <xf numFmtId="0" fontId="1" fillId="2" borderId="0" xfId="0" applyFont="1" applyFill="1" applyAlignment="1">
      <alignment horizontal="center"/>
    </xf>
    <xf numFmtId="0" fontId="0" fillId="0" borderId="0" xfId="0"/>
    <xf numFmtId="2" fontId="0" fillId="0" borderId="0" xfId="0" applyNumberFormat="1"/>
    <xf numFmtId="2" fontId="0" fillId="0" borderId="0" xfId="0" applyNumberFormat="1" applyProtection="1">
      <protection locked="0"/>
    </xf>
  </cellXfs>
  <cellStyles count="1">
    <cellStyle name="Normal" xfId="0" builtinId="0"/>
  </cellStyles>
  <dxfs count="18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24DA4-1C6D-9C42-985A-DF7EB0A3001F}" name="Table1" displayName="Table1" ref="A1:K20" totalsRowShown="0" headerRowDxfId="17" headerRowBorderDxfId="16" tableBorderDxfId="15" totalsRowBorderDxfId="14">
  <autoFilter ref="A1:K20" xr:uid="{3AF24DA4-1C6D-9C42-985A-DF7EB0A3001F}"/>
  <tableColumns count="11">
    <tableColumn id="1" xr3:uid="{9974FABF-E204-ED48-BC7B-88BAEF1AB1BB}" name="No." dataDxfId="13"/>
    <tableColumn id="2" xr3:uid="{5515A513-D14F-FD4E-9655-54E70FAF4F96}" name="NIM" dataDxfId="12"/>
    <tableColumn id="3" xr3:uid="{07153AAA-34FB-5A48-A45C-CB14E9D466C1}" name="Nama Mahasiswa" dataDxfId="11"/>
    <tableColumn id="4" xr3:uid="{A9406AB6-9AE3-3B4C-A704-CA72C8C631D4}" name="Aktivitas Partisipatif" dataDxfId="10"/>
    <tableColumn id="5" xr3:uid="{CD284C74-2394-6145-86B3-0A8C9AEF61F4}" name="Hasil Proyek" dataDxfId="9"/>
    <tableColumn id="6" xr3:uid="{E3728230-F4F2-ED44-961B-6B0044437249}" name="Quiz" dataDxfId="8"/>
    <tableColumn id="7" xr3:uid="{178FF563-89A0-F747-A1E9-D7F9BD5D961D}" name="Tugas" dataDxfId="7"/>
    <tableColumn id="8" xr3:uid="{71D34240-988A-A148-8A9D-EFBA8BBDBCEF}" name="UTS" dataDxfId="6"/>
    <tableColumn id="9" xr3:uid="{11408707-DEEF-6E4D-96C2-B81FF57E7F8A}" name="UAS" dataDxfId="5"/>
    <tableColumn id="10" xr3:uid="{C626204F-066C-CC4B-BB59-060C35059D3D}" name="Nilai Akhir" dataDxfId="4"/>
    <tableColumn id="11" xr3:uid="{2EDF114D-B454-C642-9591-B742248EE4C0}" name="Nilai Huruf" dataDxfId="3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6" sqref="B26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1234582550</v>
      </c>
    </row>
    <row r="11" spans="1:4" x14ac:dyDescent="0.2">
      <c r="A11">
        <v>2</v>
      </c>
      <c r="B11" s="3"/>
      <c r="C11" s="3"/>
      <c r="D11">
        <v>1234582550</v>
      </c>
    </row>
    <row r="12" spans="1:4" x14ac:dyDescent="0.2">
      <c r="A12">
        <v>3</v>
      </c>
      <c r="B12" s="3"/>
      <c r="C12" s="3"/>
      <c r="D12">
        <v>1234582550</v>
      </c>
    </row>
    <row r="13" spans="1:4" x14ac:dyDescent="0.2">
      <c r="A13">
        <v>4</v>
      </c>
      <c r="B13" s="3"/>
      <c r="C13" s="3"/>
      <c r="D13">
        <v>1234582550</v>
      </c>
    </row>
    <row r="14" spans="1:4" x14ac:dyDescent="0.2">
      <c r="A14">
        <v>5</v>
      </c>
      <c r="B14" s="3"/>
      <c r="C14" s="3"/>
      <c r="D14">
        <v>1234582550</v>
      </c>
    </row>
    <row r="15" spans="1:4" x14ac:dyDescent="0.2">
      <c r="A15">
        <v>6</v>
      </c>
      <c r="B15" s="3"/>
      <c r="C15" s="3"/>
      <c r="D15">
        <v>1234582550</v>
      </c>
    </row>
    <row r="16" spans="1:4" x14ac:dyDescent="0.2">
      <c r="A16">
        <v>7</v>
      </c>
      <c r="B16" s="3"/>
      <c r="C16" s="3"/>
      <c r="D16">
        <v>1234582550</v>
      </c>
    </row>
    <row r="17" spans="1:4" x14ac:dyDescent="0.2">
      <c r="A17">
        <v>8</v>
      </c>
      <c r="B17" s="3"/>
      <c r="C17" s="3"/>
      <c r="D17">
        <v>1234582550</v>
      </c>
    </row>
    <row r="18" spans="1:4" x14ac:dyDescent="0.2">
      <c r="A18">
        <v>9</v>
      </c>
      <c r="B18" s="3"/>
      <c r="C18" s="3"/>
      <c r="D18">
        <v>1234582550</v>
      </c>
    </row>
    <row r="19" spans="1:4" x14ac:dyDescent="0.2">
      <c r="A19">
        <v>10</v>
      </c>
      <c r="B19" s="3"/>
      <c r="C19" s="3"/>
      <c r="D19">
        <v>1234582550</v>
      </c>
    </row>
    <row r="20" spans="1:4" x14ac:dyDescent="0.2">
      <c r="A20">
        <v>11</v>
      </c>
      <c r="B20" s="3"/>
      <c r="C20" s="3"/>
      <c r="D20">
        <v>1234582550</v>
      </c>
    </row>
    <row r="21" spans="1:4" x14ac:dyDescent="0.2">
      <c r="A21">
        <v>12</v>
      </c>
      <c r="B21" s="3"/>
      <c r="C21" s="3"/>
      <c r="D21">
        <v>1234582550</v>
      </c>
    </row>
    <row r="22" spans="1:4" x14ac:dyDescent="0.2">
      <c r="A22">
        <v>13</v>
      </c>
      <c r="B22" s="3"/>
      <c r="C22" s="3"/>
      <c r="D22">
        <v>1234582550</v>
      </c>
    </row>
    <row r="23" spans="1:4" x14ac:dyDescent="0.2">
      <c r="A23">
        <v>14</v>
      </c>
      <c r="B23" s="3"/>
      <c r="C23" s="3"/>
      <c r="D23">
        <v>1234582550</v>
      </c>
    </row>
    <row r="24" spans="1:4" x14ac:dyDescent="0.2">
      <c r="A24">
        <v>15</v>
      </c>
      <c r="B24" s="3"/>
      <c r="C24" s="3"/>
      <c r="D24">
        <v>1234582550</v>
      </c>
    </row>
    <row r="25" spans="1:4" x14ac:dyDescent="0.2">
      <c r="A25">
        <v>16</v>
      </c>
      <c r="B25" s="3"/>
      <c r="C25" s="3"/>
      <c r="D25">
        <v>1234582550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15" sqref="D15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26" t="s">
        <v>19</v>
      </c>
      <c r="C3" s="26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1234582550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1234582550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1234582550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1234582550</v>
      </c>
    </row>
    <row r="14" spans="1:6" x14ac:dyDescent="0.2">
      <c r="A14">
        <v>5</v>
      </c>
      <c r="B14" t="s">
        <v>66</v>
      </c>
      <c r="C14" s="9">
        <v>0.15</v>
      </c>
      <c r="D14" s="3"/>
      <c r="E14" s="3"/>
      <c r="F14">
        <v>1234582550</v>
      </c>
    </row>
    <row r="15" spans="1:6" x14ac:dyDescent="0.2">
      <c r="A15">
        <v>6</v>
      </c>
      <c r="B15" t="s">
        <v>67</v>
      </c>
      <c r="C15" s="9">
        <v>0.15</v>
      </c>
      <c r="D15" s="3"/>
      <c r="E15" s="3"/>
      <c r="F15">
        <v>1234582550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"/>
  <sheetViews>
    <sheetView workbookViewId="0">
      <selection activeCell="K4" sqref="K4"/>
    </sheetView>
  </sheetViews>
  <sheetFormatPr baseColWidth="10" defaultColWidth="8.83203125" defaultRowHeight="15" x14ac:dyDescent="0.2"/>
  <cols>
    <col min="1" max="1" width="11.83203125" bestFit="1" customWidth="1"/>
    <col min="2" max="2" width="23.83203125" bestFit="1" customWidth="1"/>
    <col min="3" max="3" width="18.5" bestFit="1" customWidth="1"/>
    <col min="4" max="4" width="23.6640625" bestFit="1" customWidth="1"/>
    <col min="5" max="5" width="27.1640625" bestFit="1" customWidth="1"/>
    <col min="6" max="6" width="14.1640625" bestFit="1" customWidth="1"/>
    <col min="7" max="7" width="14.6640625" bestFit="1" customWidth="1"/>
    <col min="8" max="8" width="13" bestFit="1" customWidth="1"/>
    <col min="11" max="11" width="13.6640625" bestFit="1" customWidth="1"/>
  </cols>
  <sheetData>
    <row r="1" spans="1:11" x14ac:dyDescent="0.2">
      <c r="A1" s="1" t="s">
        <v>69</v>
      </c>
      <c r="B1" s="1" t="s">
        <v>70</v>
      </c>
      <c r="C1" s="11" t="s">
        <v>97</v>
      </c>
      <c r="D1" s="11" t="s">
        <v>98</v>
      </c>
      <c r="E1" s="11" t="s">
        <v>99</v>
      </c>
      <c r="F1" s="11" t="s">
        <v>100</v>
      </c>
      <c r="G1" s="11" t="s">
        <v>101</v>
      </c>
      <c r="H1" s="11" t="s">
        <v>102</v>
      </c>
      <c r="I1" s="11" t="s">
        <v>103</v>
      </c>
      <c r="J1" s="11" t="s">
        <v>104</v>
      </c>
      <c r="K1" s="11" t="s">
        <v>105</v>
      </c>
    </row>
    <row r="2" spans="1:11" x14ac:dyDescent="0.2">
      <c r="A2">
        <v>20230410500001</v>
      </c>
      <c r="B2" t="s">
        <v>78</v>
      </c>
      <c r="C2">
        <v>45</v>
      </c>
      <c r="D2">
        <v>45</v>
      </c>
      <c r="E2">
        <v>45</v>
      </c>
      <c r="F2">
        <v>45</v>
      </c>
      <c r="G2">
        <v>45</v>
      </c>
      <c r="H2">
        <v>0</v>
      </c>
      <c r="I2">
        <v>45</v>
      </c>
      <c r="J2">
        <v>0</v>
      </c>
      <c r="K2" s="28">
        <f t="shared" ref="K2:K3" si="0">SUM(C2:J2)/8</f>
        <v>33.75</v>
      </c>
    </row>
    <row r="3" spans="1:11" x14ac:dyDescent="0.2">
      <c r="A3">
        <v>20230410500002</v>
      </c>
      <c r="B3" t="s">
        <v>79</v>
      </c>
      <c r="C3">
        <v>50</v>
      </c>
      <c r="D3">
        <v>45</v>
      </c>
      <c r="E3">
        <v>50</v>
      </c>
      <c r="F3">
        <v>45</v>
      </c>
      <c r="G3">
        <v>45</v>
      </c>
      <c r="H3">
        <v>45</v>
      </c>
      <c r="I3">
        <v>45</v>
      </c>
      <c r="J3">
        <v>45</v>
      </c>
      <c r="K3" s="28">
        <f t="shared" si="0"/>
        <v>46.25</v>
      </c>
    </row>
    <row r="4" spans="1:11" x14ac:dyDescent="0.2">
      <c r="A4">
        <v>20230410500005</v>
      </c>
      <c r="B4" t="s">
        <v>80</v>
      </c>
      <c r="C4">
        <v>45</v>
      </c>
      <c r="D4">
        <v>50</v>
      </c>
      <c r="E4">
        <v>45</v>
      </c>
      <c r="F4">
        <v>45</v>
      </c>
      <c r="G4">
        <v>45</v>
      </c>
      <c r="H4">
        <v>45</v>
      </c>
      <c r="I4">
        <v>45</v>
      </c>
      <c r="J4">
        <v>45</v>
      </c>
      <c r="K4" s="28">
        <f>SUM(C4:J4)/8</f>
        <v>45.625</v>
      </c>
    </row>
    <row r="5" spans="1:11" x14ac:dyDescent="0.2">
      <c r="A5">
        <v>20230410500006</v>
      </c>
      <c r="B5" t="s">
        <v>81</v>
      </c>
      <c r="C5">
        <v>45</v>
      </c>
      <c r="D5">
        <v>45</v>
      </c>
      <c r="E5">
        <v>45</v>
      </c>
      <c r="F5">
        <v>50</v>
      </c>
      <c r="G5">
        <v>45</v>
      </c>
      <c r="H5">
        <v>45</v>
      </c>
      <c r="I5">
        <v>45</v>
      </c>
      <c r="J5">
        <v>45</v>
      </c>
      <c r="K5" s="28">
        <f>SUM(C5:J5)/8</f>
        <v>45.625</v>
      </c>
    </row>
    <row r="6" spans="1:11" x14ac:dyDescent="0.2">
      <c r="A6">
        <v>20230410500007</v>
      </c>
      <c r="B6" t="s">
        <v>82</v>
      </c>
      <c r="C6">
        <v>50</v>
      </c>
      <c r="D6">
        <v>45</v>
      </c>
      <c r="E6">
        <v>45</v>
      </c>
      <c r="F6">
        <v>65</v>
      </c>
      <c r="G6">
        <v>50</v>
      </c>
      <c r="H6">
        <v>45</v>
      </c>
      <c r="I6">
        <v>45</v>
      </c>
      <c r="J6">
        <v>45</v>
      </c>
      <c r="K6" s="28">
        <f t="shared" ref="K6:K20" si="1">SUM(C6:J6)/8</f>
        <v>48.75</v>
      </c>
    </row>
    <row r="7" spans="1:11" x14ac:dyDescent="0.2">
      <c r="A7">
        <v>20230410500009</v>
      </c>
      <c r="B7" t="s">
        <v>83</v>
      </c>
      <c r="C7">
        <v>25</v>
      </c>
      <c r="D7">
        <v>25</v>
      </c>
      <c r="E7">
        <v>25</v>
      </c>
      <c r="F7">
        <v>25</v>
      </c>
      <c r="G7">
        <v>25</v>
      </c>
      <c r="H7">
        <v>25</v>
      </c>
      <c r="I7">
        <v>25</v>
      </c>
      <c r="J7">
        <v>25</v>
      </c>
      <c r="K7" s="28">
        <f t="shared" si="1"/>
        <v>25</v>
      </c>
    </row>
    <row r="8" spans="1:11" x14ac:dyDescent="0.2">
      <c r="A8">
        <v>20230410500011</v>
      </c>
      <c r="B8" t="s">
        <v>84</v>
      </c>
      <c r="C8">
        <v>25</v>
      </c>
      <c r="D8">
        <v>25</v>
      </c>
      <c r="E8">
        <v>25</v>
      </c>
      <c r="F8">
        <v>25</v>
      </c>
      <c r="G8">
        <v>25</v>
      </c>
      <c r="H8">
        <v>25</v>
      </c>
      <c r="I8">
        <v>25</v>
      </c>
      <c r="J8">
        <v>25</v>
      </c>
      <c r="K8" s="28">
        <f t="shared" si="1"/>
        <v>25</v>
      </c>
    </row>
    <row r="9" spans="1:11" x14ac:dyDescent="0.2">
      <c r="A9">
        <v>20230410500012</v>
      </c>
      <c r="B9" t="s">
        <v>85</v>
      </c>
      <c r="C9">
        <v>25</v>
      </c>
      <c r="D9">
        <v>25</v>
      </c>
      <c r="E9">
        <v>25</v>
      </c>
      <c r="F9">
        <v>25</v>
      </c>
      <c r="G9">
        <v>25</v>
      </c>
      <c r="H9">
        <v>25</v>
      </c>
      <c r="I9">
        <v>25</v>
      </c>
      <c r="J9">
        <v>25</v>
      </c>
      <c r="K9" s="28">
        <f t="shared" si="1"/>
        <v>25</v>
      </c>
    </row>
    <row r="10" spans="1:11" x14ac:dyDescent="0.2">
      <c r="A10">
        <v>20230410500013</v>
      </c>
      <c r="B10" t="s">
        <v>86</v>
      </c>
      <c r="C10">
        <v>65</v>
      </c>
      <c r="D10">
        <v>45</v>
      </c>
      <c r="E10">
        <v>50</v>
      </c>
      <c r="F10">
        <v>45</v>
      </c>
      <c r="G10">
        <v>45</v>
      </c>
      <c r="H10">
        <v>45</v>
      </c>
      <c r="I10">
        <v>45</v>
      </c>
      <c r="J10">
        <v>45</v>
      </c>
      <c r="K10" s="28">
        <f t="shared" si="1"/>
        <v>48.125</v>
      </c>
    </row>
    <row r="11" spans="1:11" x14ac:dyDescent="0.2">
      <c r="A11">
        <v>20230410500014</v>
      </c>
      <c r="B11" t="s">
        <v>87</v>
      </c>
      <c r="C11">
        <v>25</v>
      </c>
      <c r="D11">
        <v>25</v>
      </c>
      <c r="E11">
        <v>25</v>
      </c>
      <c r="F11">
        <v>25</v>
      </c>
      <c r="G11">
        <v>25</v>
      </c>
      <c r="H11">
        <v>25</v>
      </c>
      <c r="I11">
        <v>25</v>
      </c>
      <c r="J11">
        <v>25</v>
      </c>
      <c r="K11" s="28">
        <f t="shared" si="1"/>
        <v>25</v>
      </c>
    </row>
    <row r="12" spans="1:11" x14ac:dyDescent="0.2">
      <c r="A12">
        <v>20230410500016</v>
      </c>
      <c r="B12" t="s">
        <v>88</v>
      </c>
      <c r="C12">
        <v>45</v>
      </c>
      <c r="D12">
        <v>45</v>
      </c>
      <c r="E12">
        <v>45</v>
      </c>
      <c r="F12">
        <v>45</v>
      </c>
      <c r="G12">
        <v>45</v>
      </c>
      <c r="H12">
        <v>45</v>
      </c>
      <c r="I12">
        <v>45</v>
      </c>
      <c r="J12">
        <v>45</v>
      </c>
      <c r="K12" s="28">
        <f>SUM(C12:J12)/8</f>
        <v>45</v>
      </c>
    </row>
    <row r="13" spans="1:11" x14ac:dyDescent="0.2">
      <c r="A13">
        <v>20230410500017</v>
      </c>
      <c r="B13" t="s">
        <v>89</v>
      </c>
      <c r="C13">
        <v>25</v>
      </c>
      <c r="D13">
        <v>25</v>
      </c>
      <c r="E13">
        <v>25</v>
      </c>
      <c r="F13">
        <v>25</v>
      </c>
      <c r="G13">
        <v>25</v>
      </c>
      <c r="H13">
        <v>25</v>
      </c>
      <c r="I13">
        <v>25</v>
      </c>
      <c r="J13">
        <v>25</v>
      </c>
      <c r="K13" s="28">
        <f t="shared" si="1"/>
        <v>25</v>
      </c>
    </row>
    <row r="14" spans="1:11" x14ac:dyDescent="0.2">
      <c r="A14">
        <v>20230410500018</v>
      </c>
      <c r="B14" t="s">
        <v>90</v>
      </c>
      <c r="C14">
        <v>25</v>
      </c>
      <c r="D14">
        <v>25</v>
      </c>
      <c r="E14">
        <v>25</v>
      </c>
      <c r="F14">
        <v>25</v>
      </c>
      <c r="G14">
        <v>25</v>
      </c>
      <c r="H14">
        <v>25</v>
      </c>
      <c r="I14">
        <v>25</v>
      </c>
      <c r="J14">
        <v>25</v>
      </c>
      <c r="K14" s="28">
        <f t="shared" si="1"/>
        <v>25</v>
      </c>
    </row>
    <row r="15" spans="1:11" x14ac:dyDescent="0.2">
      <c r="A15">
        <v>20230410500019</v>
      </c>
      <c r="B15" t="s">
        <v>91</v>
      </c>
      <c r="C15">
        <v>50</v>
      </c>
      <c r="D15">
        <v>45</v>
      </c>
      <c r="E15">
        <v>0</v>
      </c>
      <c r="F15">
        <v>45</v>
      </c>
      <c r="G15">
        <v>45</v>
      </c>
      <c r="H15">
        <v>45</v>
      </c>
      <c r="I15">
        <v>45</v>
      </c>
      <c r="J15">
        <v>45</v>
      </c>
      <c r="K15" s="28">
        <f t="shared" si="1"/>
        <v>40</v>
      </c>
    </row>
    <row r="16" spans="1:11" x14ac:dyDescent="0.2">
      <c r="A16">
        <v>20230410500020</v>
      </c>
      <c r="B16" t="s">
        <v>92</v>
      </c>
      <c r="C16">
        <v>45</v>
      </c>
      <c r="D16">
        <v>45</v>
      </c>
      <c r="E16">
        <v>45</v>
      </c>
      <c r="F16">
        <v>45</v>
      </c>
      <c r="G16">
        <v>0</v>
      </c>
      <c r="H16">
        <v>0</v>
      </c>
      <c r="I16">
        <v>45</v>
      </c>
      <c r="J16">
        <v>45</v>
      </c>
      <c r="K16" s="28">
        <f t="shared" si="1"/>
        <v>33.75</v>
      </c>
    </row>
    <row r="17" spans="1:11" x14ac:dyDescent="0.2">
      <c r="A17">
        <v>20230410500021</v>
      </c>
      <c r="B17" t="s">
        <v>93</v>
      </c>
      <c r="C17">
        <v>45</v>
      </c>
      <c r="D17">
        <v>45</v>
      </c>
      <c r="E17">
        <v>45</v>
      </c>
      <c r="F17">
        <v>45</v>
      </c>
      <c r="G17">
        <v>0</v>
      </c>
      <c r="H17">
        <v>0</v>
      </c>
      <c r="I17">
        <v>0</v>
      </c>
      <c r="J17">
        <v>0</v>
      </c>
      <c r="K17" s="28">
        <f t="shared" si="1"/>
        <v>22.5</v>
      </c>
    </row>
    <row r="18" spans="1:11" x14ac:dyDescent="0.2">
      <c r="A18">
        <v>20230410500022</v>
      </c>
      <c r="B18" t="s">
        <v>94</v>
      </c>
      <c r="C18">
        <v>45</v>
      </c>
      <c r="D18">
        <v>45</v>
      </c>
      <c r="E18">
        <v>45</v>
      </c>
      <c r="F18">
        <v>65</v>
      </c>
      <c r="G18">
        <v>45</v>
      </c>
      <c r="H18">
        <v>45</v>
      </c>
      <c r="I18">
        <v>45</v>
      </c>
      <c r="J18">
        <v>45</v>
      </c>
      <c r="K18" s="28">
        <f t="shared" si="1"/>
        <v>47.5</v>
      </c>
    </row>
    <row r="19" spans="1:11" x14ac:dyDescent="0.2">
      <c r="A19">
        <v>20230410500025</v>
      </c>
      <c r="B19" t="s">
        <v>95</v>
      </c>
      <c r="C19">
        <v>45</v>
      </c>
      <c r="D19">
        <v>45</v>
      </c>
      <c r="E19">
        <v>45</v>
      </c>
      <c r="F19">
        <v>65</v>
      </c>
      <c r="G19">
        <v>50</v>
      </c>
      <c r="H19">
        <v>45</v>
      </c>
      <c r="I19">
        <v>45</v>
      </c>
      <c r="J19">
        <v>50</v>
      </c>
      <c r="K19" s="28">
        <f t="shared" si="1"/>
        <v>48.75</v>
      </c>
    </row>
    <row r="20" spans="1:11" x14ac:dyDescent="0.2">
      <c r="A20">
        <v>20230410500026</v>
      </c>
      <c r="B20" t="s">
        <v>96</v>
      </c>
      <c r="C20">
        <v>45</v>
      </c>
      <c r="D20">
        <v>45</v>
      </c>
      <c r="E20">
        <v>45</v>
      </c>
      <c r="F20">
        <v>45</v>
      </c>
      <c r="G20">
        <v>45</v>
      </c>
      <c r="H20">
        <v>45</v>
      </c>
      <c r="I20">
        <v>45</v>
      </c>
      <c r="J20">
        <v>45</v>
      </c>
      <c r="K20" s="28">
        <f t="shared" si="1"/>
        <v>45</v>
      </c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77FFA-5478-EC42-89F8-C97A50F53D8D}">
  <dimension ref="A1:K20"/>
  <sheetViews>
    <sheetView workbookViewId="0">
      <selection activeCell="L28" sqref="L28"/>
    </sheetView>
  </sheetViews>
  <sheetFormatPr baseColWidth="10" defaultRowHeight="15" x14ac:dyDescent="0.2"/>
  <cols>
    <col min="2" max="2" width="11.83203125" customWidth="1"/>
    <col min="3" max="3" width="23.83203125" bestFit="1" customWidth="1"/>
    <col min="4" max="4" width="18.6640625" customWidth="1"/>
    <col min="5" max="5" width="12.6640625" customWidth="1"/>
    <col min="10" max="10" width="11.33203125" customWidth="1"/>
    <col min="11" max="11" width="11.6640625" customWidth="1"/>
  </cols>
  <sheetData>
    <row r="1" spans="1:11" x14ac:dyDescent="0.2">
      <c r="A1" s="12" t="s">
        <v>53</v>
      </c>
      <c r="B1" s="13" t="s">
        <v>69</v>
      </c>
      <c r="C1" s="13" t="s">
        <v>70</v>
      </c>
      <c r="D1" s="13" t="s">
        <v>59</v>
      </c>
      <c r="E1" s="13" t="s">
        <v>62</v>
      </c>
      <c r="F1" s="13" t="s">
        <v>64</v>
      </c>
      <c r="G1" s="13" t="s">
        <v>65</v>
      </c>
      <c r="H1" s="13" t="s">
        <v>74</v>
      </c>
      <c r="I1" s="13" t="s">
        <v>75</v>
      </c>
      <c r="J1" s="13" t="s">
        <v>76</v>
      </c>
      <c r="K1" s="14" t="s">
        <v>77</v>
      </c>
    </row>
    <row r="2" spans="1:11" x14ac:dyDescent="0.2">
      <c r="A2" s="15">
        <v>1</v>
      </c>
      <c r="B2" s="16">
        <v>20230410500001</v>
      </c>
      <c r="C2" s="16" t="s">
        <v>78</v>
      </c>
      <c r="D2" s="16">
        <v>100</v>
      </c>
      <c r="E2" s="16">
        <v>45</v>
      </c>
      <c r="F2" s="16">
        <v>33.75</v>
      </c>
      <c r="G2" s="16">
        <v>33.75</v>
      </c>
      <c r="H2" s="16">
        <v>33.75</v>
      </c>
      <c r="I2" s="16">
        <v>33.75</v>
      </c>
      <c r="J2" s="16">
        <v>44.875</v>
      </c>
      <c r="K2" s="17" t="s">
        <v>31</v>
      </c>
    </row>
    <row r="3" spans="1:11" x14ac:dyDescent="0.2">
      <c r="A3" s="15">
        <v>2</v>
      </c>
      <c r="B3" s="16">
        <v>20230410500002</v>
      </c>
      <c r="C3" s="16" t="s">
        <v>79</v>
      </c>
      <c r="D3" s="16">
        <v>100</v>
      </c>
      <c r="E3" s="16">
        <v>45</v>
      </c>
      <c r="F3" s="16">
        <v>46.25</v>
      </c>
      <c r="G3" s="16">
        <v>46.25</v>
      </c>
      <c r="H3" s="16">
        <v>46.25</v>
      </c>
      <c r="I3" s="16">
        <v>46.25</v>
      </c>
      <c r="J3" s="16">
        <v>51.125</v>
      </c>
      <c r="K3" s="17" t="s">
        <v>34</v>
      </c>
    </row>
    <row r="4" spans="1:11" x14ac:dyDescent="0.2">
      <c r="A4" s="15">
        <v>3</v>
      </c>
      <c r="B4" s="16">
        <v>20230410500005</v>
      </c>
      <c r="C4" s="16" t="s">
        <v>80</v>
      </c>
      <c r="D4" s="16">
        <v>100</v>
      </c>
      <c r="E4" s="16">
        <v>50</v>
      </c>
      <c r="F4" s="16">
        <v>45.625</v>
      </c>
      <c r="G4" s="16">
        <v>45.625</v>
      </c>
      <c r="H4" s="16">
        <v>45.625</v>
      </c>
      <c r="I4" s="16">
        <v>45.625</v>
      </c>
      <c r="J4" s="16">
        <v>52.8125</v>
      </c>
      <c r="K4" s="17" t="s">
        <v>34</v>
      </c>
    </row>
    <row r="5" spans="1:11" x14ac:dyDescent="0.2">
      <c r="A5" s="15">
        <v>4</v>
      </c>
      <c r="B5" s="16">
        <v>20230410500006</v>
      </c>
      <c r="C5" s="16" t="s">
        <v>81</v>
      </c>
      <c r="D5" s="16">
        <v>100</v>
      </c>
      <c r="E5" s="16">
        <v>45</v>
      </c>
      <c r="F5" s="16">
        <v>45.625</v>
      </c>
      <c r="G5" s="16">
        <v>45.625</v>
      </c>
      <c r="H5" s="16">
        <v>45.625</v>
      </c>
      <c r="I5" s="16">
        <v>45.625</v>
      </c>
      <c r="J5" s="16">
        <v>50.8125</v>
      </c>
      <c r="K5" s="17" t="s">
        <v>34</v>
      </c>
    </row>
    <row r="6" spans="1:11" x14ac:dyDescent="0.2">
      <c r="A6" s="15">
        <v>5</v>
      </c>
      <c r="B6" s="16">
        <v>20230410500007</v>
      </c>
      <c r="C6" s="16" t="s">
        <v>82</v>
      </c>
      <c r="D6" s="16">
        <v>100</v>
      </c>
      <c r="E6" s="16">
        <v>45</v>
      </c>
      <c r="F6" s="16">
        <v>48.75</v>
      </c>
      <c r="G6" s="16">
        <v>48.75</v>
      </c>
      <c r="H6" s="16">
        <v>48.75</v>
      </c>
      <c r="I6" s="16">
        <v>48.75</v>
      </c>
      <c r="J6" s="16">
        <v>52.375</v>
      </c>
      <c r="K6" s="17" t="s">
        <v>34</v>
      </c>
    </row>
    <row r="7" spans="1:11" x14ac:dyDescent="0.2">
      <c r="A7" s="18">
        <v>6</v>
      </c>
      <c r="B7" s="19">
        <v>20230410500009</v>
      </c>
      <c r="C7" s="19" t="s">
        <v>83</v>
      </c>
      <c r="D7" s="19">
        <v>100</v>
      </c>
      <c r="E7" s="19">
        <v>25</v>
      </c>
      <c r="F7" s="19">
        <v>25</v>
      </c>
      <c r="G7" s="19">
        <v>25</v>
      </c>
      <c r="H7" s="19">
        <v>25</v>
      </c>
      <c r="I7" s="19">
        <v>25</v>
      </c>
      <c r="J7" s="19">
        <v>32.5</v>
      </c>
      <c r="K7" s="20" t="s">
        <v>31</v>
      </c>
    </row>
    <row r="8" spans="1:11" x14ac:dyDescent="0.2">
      <c r="A8" s="18">
        <v>7</v>
      </c>
      <c r="B8" s="19">
        <v>20230410500011</v>
      </c>
      <c r="C8" s="19" t="s">
        <v>84</v>
      </c>
      <c r="D8" s="19">
        <v>100</v>
      </c>
      <c r="E8" s="19">
        <v>25</v>
      </c>
      <c r="F8" s="19">
        <v>25</v>
      </c>
      <c r="G8" s="19">
        <v>25</v>
      </c>
      <c r="H8" s="19">
        <v>25</v>
      </c>
      <c r="I8" s="19">
        <v>25</v>
      </c>
      <c r="J8" s="19">
        <v>32.5</v>
      </c>
      <c r="K8" s="20" t="s">
        <v>31</v>
      </c>
    </row>
    <row r="9" spans="1:11" x14ac:dyDescent="0.2">
      <c r="A9" s="18">
        <v>8</v>
      </c>
      <c r="B9" s="19">
        <v>20230410500012</v>
      </c>
      <c r="C9" s="19" t="s">
        <v>85</v>
      </c>
      <c r="D9" s="19">
        <v>100</v>
      </c>
      <c r="E9" s="19">
        <v>25</v>
      </c>
      <c r="F9" s="19">
        <v>25</v>
      </c>
      <c r="G9" s="19">
        <v>25</v>
      </c>
      <c r="H9" s="19">
        <v>25</v>
      </c>
      <c r="I9" s="19">
        <v>25</v>
      </c>
      <c r="J9" s="19">
        <v>32.5</v>
      </c>
      <c r="K9" s="20" t="s">
        <v>31</v>
      </c>
    </row>
    <row r="10" spans="1:11" x14ac:dyDescent="0.2">
      <c r="A10" s="15">
        <v>9</v>
      </c>
      <c r="B10" s="16">
        <v>20230410500013</v>
      </c>
      <c r="C10" s="16" t="s">
        <v>86</v>
      </c>
      <c r="D10" s="16">
        <v>100</v>
      </c>
      <c r="E10" s="16">
        <v>45</v>
      </c>
      <c r="F10" s="16">
        <v>48.125</v>
      </c>
      <c r="G10" s="16">
        <v>48.125</v>
      </c>
      <c r="H10" s="16">
        <v>48.125</v>
      </c>
      <c r="I10" s="16">
        <v>48.125</v>
      </c>
      <c r="J10" s="16">
        <v>52.0625</v>
      </c>
      <c r="K10" s="17" t="s">
        <v>34</v>
      </c>
    </row>
    <row r="11" spans="1:11" x14ac:dyDescent="0.2">
      <c r="A11" s="18">
        <v>10</v>
      </c>
      <c r="B11" s="19">
        <v>20230410500014</v>
      </c>
      <c r="C11" s="19" t="s">
        <v>87</v>
      </c>
      <c r="D11" s="19">
        <v>100</v>
      </c>
      <c r="E11" s="19">
        <v>25</v>
      </c>
      <c r="F11" s="19">
        <v>25</v>
      </c>
      <c r="G11" s="19">
        <v>25</v>
      </c>
      <c r="H11" s="19">
        <v>25</v>
      </c>
      <c r="I11" s="19">
        <v>25</v>
      </c>
      <c r="J11" s="19">
        <v>32.5</v>
      </c>
      <c r="K11" s="20" t="s">
        <v>31</v>
      </c>
    </row>
    <row r="12" spans="1:11" x14ac:dyDescent="0.2">
      <c r="A12" s="15">
        <v>11</v>
      </c>
      <c r="B12" s="16">
        <v>20230410500016</v>
      </c>
      <c r="C12" s="16" t="s">
        <v>88</v>
      </c>
      <c r="D12" s="16">
        <v>100</v>
      </c>
      <c r="E12" s="16">
        <v>45</v>
      </c>
      <c r="F12" s="16">
        <v>45</v>
      </c>
      <c r="G12" s="16">
        <v>45</v>
      </c>
      <c r="H12" s="16">
        <v>45</v>
      </c>
      <c r="I12" s="16">
        <v>45</v>
      </c>
      <c r="J12" s="16">
        <v>50.5</v>
      </c>
      <c r="K12" s="17" t="s">
        <v>34</v>
      </c>
    </row>
    <row r="13" spans="1:11" x14ac:dyDescent="0.2">
      <c r="A13" s="18">
        <v>12</v>
      </c>
      <c r="B13" s="19">
        <v>20230410500017</v>
      </c>
      <c r="C13" s="19" t="s">
        <v>89</v>
      </c>
      <c r="D13" s="19">
        <v>100</v>
      </c>
      <c r="E13" s="19">
        <v>25</v>
      </c>
      <c r="F13" s="19">
        <v>25</v>
      </c>
      <c r="G13" s="19">
        <v>25</v>
      </c>
      <c r="H13" s="19">
        <v>25</v>
      </c>
      <c r="I13" s="19">
        <v>25</v>
      </c>
      <c r="J13" s="19">
        <v>32.5</v>
      </c>
      <c r="K13" s="20" t="s">
        <v>31</v>
      </c>
    </row>
    <row r="14" spans="1:11" x14ac:dyDescent="0.2">
      <c r="A14" s="18">
        <v>13</v>
      </c>
      <c r="B14" s="19">
        <v>20230410500018</v>
      </c>
      <c r="C14" s="19" t="s">
        <v>90</v>
      </c>
      <c r="D14" s="19">
        <v>100</v>
      </c>
      <c r="E14" s="19">
        <v>25</v>
      </c>
      <c r="F14" s="19">
        <v>25</v>
      </c>
      <c r="G14" s="19">
        <v>25</v>
      </c>
      <c r="H14" s="19">
        <v>25</v>
      </c>
      <c r="I14" s="19">
        <v>25</v>
      </c>
      <c r="J14" s="19">
        <v>32.5</v>
      </c>
      <c r="K14" s="20" t="s">
        <v>31</v>
      </c>
    </row>
    <row r="15" spans="1:11" x14ac:dyDescent="0.2">
      <c r="A15" s="15">
        <v>14</v>
      </c>
      <c r="B15" s="16">
        <v>20230410500019</v>
      </c>
      <c r="C15" s="16" t="s">
        <v>91</v>
      </c>
      <c r="D15" s="16">
        <v>100</v>
      </c>
      <c r="E15" s="16">
        <v>45</v>
      </c>
      <c r="F15" s="16">
        <v>40</v>
      </c>
      <c r="G15" s="16">
        <v>40</v>
      </c>
      <c r="H15" s="16">
        <v>40</v>
      </c>
      <c r="I15" s="16">
        <v>40</v>
      </c>
      <c r="J15" s="16">
        <v>48</v>
      </c>
      <c r="K15" s="17" t="s">
        <v>31</v>
      </c>
    </row>
    <row r="16" spans="1:11" x14ac:dyDescent="0.2">
      <c r="A16" s="15">
        <v>15</v>
      </c>
      <c r="B16" s="16">
        <v>20230410500020</v>
      </c>
      <c r="C16" s="16" t="s">
        <v>92</v>
      </c>
      <c r="D16" s="16">
        <v>100</v>
      </c>
      <c r="E16" s="16">
        <v>45</v>
      </c>
      <c r="F16" s="16">
        <v>33.75</v>
      </c>
      <c r="G16" s="16">
        <v>33.75</v>
      </c>
      <c r="H16" s="16">
        <v>33.75</v>
      </c>
      <c r="I16" s="16">
        <v>33.75</v>
      </c>
      <c r="J16" s="16">
        <v>44.875</v>
      </c>
      <c r="K16" s="17" t="s">
        <v>31</v>
      </c>
    </row>
    <row r="17" spans="1:11" x14ac:dyDescent="0.2">
      <c r="A17" s="15">
        <v>16</v>
      </c>
      <c r="B17" s="16">
        <v>20230410500021</v>
      </c>
      <c r="C17" s="16" t="s">
        <v>93</v>
      </c>
      <c r="D17" s="16">
        <v>100</v>
      </c>
      <c r="E17" s="16">
        <v>45</v>
      </c>
      <c r="F17" s="16">
        <v>22.5</v>
      </c>
      <c r="G17" s="16">
        <v>22.5</v>
      </c>
      <c r="H17" s="16">
        <v>22.5</v>
      </c>
      <c r="I17" s="16">
        <v>22.5</v>
      </c>
      <c r="J17" s="16">
        <v>39.25</v>
      </c>
      <c r="K17" s="17" t="s">
        <v>31</v>
      </c>
    </row>
    <row r="18" spans="1:11" x14ac:dyDescent="0.2">
      <c r="A18" s="15">
        <v>17</v>
      </c>
      <c r="B18" s="16">
        <v>20230410500022</v>
      </c>
      <c r="C18" s="16" t="s">
        <v>94</v>
      </c>
      <c r="D18" s="16">
        <v>100</v>
      </c>
      <c r="E18" s="16">
        <v>45</v>
      </c>
      <c r="F18" s="16">
        <v>47.5</v>
      </c>
      <c r="G18" s="16">
        <v>47.5</v>
      </c>
      <c r="H18" s="16">
        <v>47.5</v>
      </c>
      <c r="I18" s="16">
        <v>47.5</v>
      </c>
      <c r="J18" s="16">
        <v>51.75</v>
      </c>
      <c r="K18" s="17" t="s">
        <v>34</v>
      </c>
    </row>
    <row r="19" spans="1:11" x14ac:dyDescent="0.2">
      <c r="A19" s="15">
        <v>18</v>
      </c>
      <c r="B19" s="16">
        <v>20230410500025</v>
      </c>
      <c r="C19" s="16" t="s">
        <v>95</v>
      </c>
      <c r="D19" s="16">
        <v>100</v>
      </c>
      <c r="E19" s="16">
        <v>45</v>
      </c>
      <c r="F19" s="16">
        <v>43.125</v>
      </c>
      <c r="G19" s="16">
        <v>43.125</v>
      </c>
      <c r="H19" s="16">
        <v>43.125</v>
      </c>
      <c r="I19" s="16">
        <v>43.125</v>
      </c>
      <c r="J19" s="16">
        <v>49.5625</v>
      </c>
      <c r="K19" s="17" t="s">
        <v>31</v>
      </c>
    </row>
    <row r="20" spans="1:11" x14ac:dyDescent="0.2">
      <c r="A20" s="21">
        <v>19</v>
      </c>
      <c r="B20" s="22">
        <v>20230410500026</v>
      </c>
      <c r="C20" s="22" t="s">
        <v>96</v>
      </c>
      <c r="D20" s="22">
        <v>100</v>
      </c>
      <c r="E20" s="22">
        <v>45</v>
      </c>
      <c r="F20" s="22">
        <v>39.375</v>
      </c>
      <c r="G20" s="22">
        <v>39.375</v>
      </c>
      <c r="H20" s="22">
        <v>39.375</v>
      </c>
      <c r="I20" s="22">
        <v>39.375</v>
      </c>
      <c r="J20" s="22">
        <v>47.6875</v>
      </c>
      <c r="K20" s="23" t="s">
        <v>31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K10" sqref="K1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20230410500001</v>
      </c>
      <c r="C5" t="s">
        <v>78</v>
      </c>
      <c r="D5">
        <v>153832</v>
      </c>
      <c r="E5" t="s">
        <v>1</v>
      </c>
      <c r="F5" t="s">
        <v>3</v>
      </c>
      <c r="G5" s="3">
        <v>100</v>
      </c>
      <c r="H5" s="3">
        <v>45</v>
      </c>
      <c r="I5" s="3">
        <v>45</v>
      </c>
      <c r="J5" s="3">
        <v>45</v>
      </c>
      <c r="K5" s="3">
        <v>45</v>
      </c>
      <c r="L5" s="3">
        <v>45</v>
      </c>
      <c r="M5">
        <f>G5*Komponen!C10 + H5*Komponen!C11 + I5*Komponen!C12 + J5*Komponen!C13 + K5*Komponen!C14 + L5*Komponen!C15</f>
        <v>50.5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">
      <c r="A6">
        <v>2</v>
      </c>
      <c r="B6">
        <v>20230410500002</v>
      </c>
      <c r="C6" t="s">
        <v>79</v>
      </c>
      <c r="D6">
        <v>152232</v>
      </c>
      <c r="E6" t="s">
        <v>1</v>
      </c>
      <c r="F6" t="s">
        <v>3</v>
      </c>
      <c r="G6" s="3">
        <v>100</v>
      </c>
      <c r="H6" s="3">
        <v>45</v>
      </c>
      <c r="I6" s="3">
        <f>tugas!K3</f>
        <v>46.25</v>
      </c>
      <c r="J6" s="3">
        <f>tugas!K3</f>
        <v>46.25</v>
      </c>
      <c r="K6" s="3">
        <f>tugas!K3</f>
        <v>46.25</v>
      </c>
      <c r="L6" s="3">
        <f>tugas!K3</f>
        <v>46.25</v>
      </c>
      <c r="M6">
        <f>G6*Komponen!C10 + H6*Komponen!C11 + I6*Komponen!C12 + J6*Komponen!C13 + K6*Komponen!C14 + L6*Komponen!C15</f>
        <v>51.125</v>
      </c>
      <c r="N6" t="str">
        <f t="shared" si="0"/>
        <v>C</v>
      </c>
    </row>
    <row r="7" spans="1:14" x14ac:dyDescent="0.2">
      <c r="A7">
        <v>3</v>
      </c>
      <c r="B7">
        <v>20230410500005</v>
      </c>
      <c r="C7" t="s">
        <v>80</v>
      </c>
      <c r="D7">
        <v>153595</v>
      </c>
      <c r="E7" t="s">
        <v>1</v>
      </c>
      <c r="F7" t="s">
        <v>3</v>
      </c>
      <c r="G7" s="3">
        <v>100</v>
      </c>
      <c r="H7" s="3">
        <v>50</v>
      </c>
      <c r="I7" s="29">
        <f>tugas!K4</f>
        <v>45.625</v>
      </c>
      <c r="J7" s="29">
        <f>tugas!K4</f>
        <v>45.625</v>
      </c>
      <c r="K7" s="29">
        <f>tugas!K4</f>
        <v>45.625</v>
      </c>
      <c r="L7" s="29">
        <f>tugas!K4</f>
        <v>45.625</v>
      </c>
      <c r="M7">
        <f>G7*Komponen!C10 + H7*Komponen!C11 + I7*Komponen!C12 + J7*Komponen!C13 + K7*Komponen!C14 + L7*Komponen!C15</f>
        <v>52.8125</v>
      </c>
      <c r="N7" t="str">
        <f t="shared" si="0"/>
        <v>C</v>
      </c>
    </row>
    <row r="8" spans="1:14" x14ac:dyDescent="0.2">
      <c r="A8">
        <v>4</v>
      </c>
      <c r="B8">
        <v>20230410500006</v>
      </c>
      <c r="C8" t="s">
        <v>81</v>
      </c>
      <c r="D8">
        <v>152527</v>
      </c>
      <c r="E8" t="s">
        <v>1</v>
      </c>
      <c r="F8" t="s">
        <v>3</v>
      </c>
      <c r="G8" s="3">
        <v>100</v>
      </c>
      <c r="H8" s="3">
        <v>45</v>
      </c>
      <c r="I8" s="29">
        <f>tugas!K5</f>
        <v>45.625</v>
      </c>
      <c r="J8" s="29">
        <f>tugas!K5</f>
        <v>45.625</v>
      </c>
      <c r="K8" s="29">
        <f>tugas!K5</f>
        <v>45.625</v>
      </c>
      <c r="L8" s="29">
        <f>tugas!K5</f>
        <v>45.625</v>
      </c>
      <c r="M8">
        <f>G8*Komponen!C10 + H8*Komponen!C11 + I8*Komponen!C12 + J8*Komponen!C13 + K8*Komponen!C14 + L8*Komponen!C15</f>
        <v>50.8125</v>
      </c>
      <c r="N8" t="str">
        <f t="shared" si="0"/>
        <v>C</v>
      </c>
    </row>
    <row r="9" spans="1:14" x14ac:dyDescent="0.2">
      <c r="A9">
        <v>5</v>
      </c>
      <c r="B9">
        <v>20230410500007</v>
      </c>
      <c r="C9" t="s">
        <v>82</v>
      </c>
      <c r="D9">
        <v>154177</v>
      </c>
      <c r="E9" t="s">
        <v>1</v>
      </c>
      <c r="F9" t="s">
        <v>3</v>
      </c>
      <c r="G9" s="3">
        <v>100</v>
      </c>
      <c r="H9" s="3">
        <v>45</v>
      </c>
      <c r="I9" s="3">
        <f>tugas!K6</f>
        <v>48.75</v>
      </c>
      <c r="J9" s="3">
        <f>tugas!K6</f>
        <v>48.75</v>
      </c>
      <c r="K9" s="3">
        <f>tugas!K6</f>
        <v>48.75</v>
      </c>
      <c r="L9" s="3">
        <f>tugas!K6</f>
        <v>48.75</v>
      </c>
      <c r="M9">
        <f>G9*Komponen!C10 + H9*Komponen!C11 + I9*Komponen!C12 + J9*Komponen!C13 + K9*Komponen!C14 + L9*Komponen!C15</f>
        <v>52.375</v>
      </c>
      <c r="N9" t="str">
        <f t="shared" si="0"/>
        <v>C</v>
      </c>
    </row>
    <row r="10" spans="1:14" x14ac:dyDescent="0.2">
      <c r="A10">
        <v>6</v>
      </c>
      <c r="B10">
        <v>20230410500009</v>
      </c>
      <c r="C10" t="s">
        <v>83</v>
      </c>
      <c r="D10">
        <v>155563</v>
      </c>
      <c r="E10" t="s">
        <v>1</v>
      </c>
      <c r="F10" t="s">
        <v>3</v>
      </c>
      <c r="G10" s="3">
        <v>100</v>
      </c>
      <c r="H10" s="3">
        <v>25</v>
      </c>
      <c r="I10" s="3">
        <f>tugas!K7</f>
        <v>25</v>
      </c>
      <c r="J10" s="3">
        <f>tugas!K7</f>
        <v>25</v>
      </c>
      <c r="K10" s="3">
        <f>tugas!K7</f>
        <v>25</v>
      </c>
      <c r="L10" s="3">
        <f>tugas!K7</f>
        <v>25</v>
      </c>
      <c r="M10">
        <f>G10*Komponen!C10 + H10*Komponen!C11 + I10*Komponen!C12 + J10*Komponen!C13 + K10*Komponen!C14 + L10*Komponen!C15</f>
        <v>32.5</v>
      </c>
      <c r="N10" t="str">
        <f t="shared" si="0"/>
        <v>D</v>
      </c>
    </row>
    <row r="11" spans="1:14" x14ac:dyDescent="0.2">
      <c r="A11">
        <v>7</v>
      </c>
      <c r="B11">
        <v>20230410500011</v>
      </c>
      <c r="C11" t="s">
        <v>84</v>
      </c>
      <c r="D11">
        <v>155836</v>
      </c>
      <c r="E11" t="s">
        <v>1</v>
      </c>
      <c r="F11" t="s">
        <v>3</v>
      </c>
      <c r="G11" s="3">
        <v>100</v>
      </c>
      <c r="H11" s="3">
        <v>45</v>
      </c>
      <c r="I11" s="3">
        <v>45</v>
      </c>
      <c r="J11" s="3">
        <v>45</v>
      </c>
      <c r="K11" s="3">
        <v>45</v>
      </c>
      <c r="L11" s="3">
        <v>45</v>
      </c>
      <c r="M11">
        <f>G11*Komponen!C10 + H11*Komponen!C11 + I11*Komponen!C12 + J11*Komponen!C13 + K11*Komponen!C14 + L11*Komponen!C15</f>
        <v>50.5</v>
      </c>
      <c r="N11" t="str">
        <f t="shared" si="0"/>
        <v>C</v>
      </c>
    </row>
    <row r="12" spans="1:14" x14ac:dyDescent="0.2">
      <c r="A12">
        <v>8</v>
      </c>
      <c r="B12">
        <v>20230410500012</v>
      </c>
      <c r="C12" t="s">
        <v>85</v>
      </c>
      <c r="D12">
        <v>154731</v>
      </c>
      <c r="E12" t="s">
        <v>1</v>
      </c>
      <c r="F12" t="s">
        <v>3</v>
      </c>
      <c r="G12" s="3">
        <v>100</v>
      </c>
      <c r="H12" s="3">
        <v>25</v>
      </c>
      <c r="I12" s="3">
        <f>tugas!K9</f>
        <v>25</v>
      </c>
      <c r="J12" s="3">
        <f>tugas!K9</f>
        <v>25</v>
      </c>
      <c r="K12" s="3">
        <f>tugas!K9</f>
        <v>25</v>
      </c>
      <c r="L12" s="3">
        <f>tugas!K9</f>
        <v>25</v>
      </c>
      <c r="M12">
        <f>G12*Komponen!C10 + H12*Komponen!C11 + I12*Komponen!C12 + J12*Komponen!C13 + K12*Komponen!C14 + L12*Komponen!C15</f>
        <v>32.5</v>
      </c>
      <c r="N12" t="str">
        <f t="shared" si="0"/>
        <v>D</v>
      </c>
    </row>
    <row r="13" spans="1:14" x14ac:dyDescent="0.2">
      <c r="A13">
        <v>9</v>
      </c>
      <c r="B13">
        <v>20230410500013</v>
      </c>
      <c r="C13" t="s">
        <v>86</v>
      </c>
      <c r="D13">
        <v>152448</v>
      </c>
      <c r="E13" t="s">
        <v>1</v>
      </c>
      <c r="F13" t="s">
        <v>3</v>
      </c>
      <c r="G13" s="3">
        <v>100</v>
      </c>
      <c r="H13" s="3">
        <v>45</v>
      </c>
      <c r="I13" s="29">
        <f>tugas!K10</f>
        <v>48.125</v>
      </c>
      <c r="J13" s="29">
        <f>tugas!K10</f>
        <v>48.125</v>
      </c>
      <c r="K13" s="29">
        <f>tugas!K10</f>
        <v>48.125</v>
      </c>
      <c r="L13" s="29">
        <f>tugas!K10</f>
        <v>48.125</v>
      </c>
      <c r="M13">
        <f>G13*Komponen!C10 + H13*Komponen!C11 + I13*Komponen!C12 + J13*Komponen!C13 + K13*Komponen!C14 + L13*Komponen!C15</f>
        <v>52.0625</v>
      </c>
      <c r="N13" t="str">
        <f t="shared" si="0"/>
        <v>C</v>
      </c>
    </row>
    <row r="14" spans="1:14" x14ac:dyDescent="0.2">
      <c r="A14">
        <v>10</v>
      </c>
      <c r="B14">
        <v>20230410500014</v>
      </c>
      <c r="C14" t="s">
        <v>87</v>
      </c>
      <c r="D14">
        <v>154682</v>
      </c>
      <c r="E14" t="s">
        <v>1</v>
      </c>
      <c r="F14" t="s">
        <v>3</v>
      </c>
      <c r="G14" s="3">
        <v>100</v>
      </c>
      <c r="H14" s="3">
        <v>25</v>
      </c>
      <c r="I14" s="3">
        <f>tugas!K11</f>
        <v>25</v>
      </c>
      <c r="J14" s="3">
        <f>tugas!K11</f>
        <v>25</v>
      </c>
      <c r="K14" s="3">
        <f>tugas!K11</f>
        <v>25</v>
      </c>
      <c r="L14" s="3">
        <f>tugas!K11</f>
        <v>25</v>
      </c>
      <c r="M14">
        <f>G14*Komponen!C10 + H14*Komponen!C11 + I14*Komponen!C12 + J14*Komponen!C13 + K14*Komponen!C14 + L14*Komponen!C15</f>
        <v>32.5</v>
      </c>
      <c r="N14" t="str">
        <f t="shared" si="0"/>
        <v>D</v>
      </c>
    </row>
    <row r="15" spans="1:14" x14ac:dyDescent="0.2">
      <c r="A15">
        <v>11</v>
      </c>
      <c r="B15">
        <v>20230410500016</v>
      </c>
      <c r="C15" t="s">
        <v>88</v>
      </c>
      <c r="D15">
        <v>156094</v>
      </c>
      <c r="E15" t="s">
        <v>1</v>
      </c>
      <c r="F15" t="s">
        <v>3</v>
      </c>
      <c r="G15" s="3">
        <v>100</v>
      </c>
      <c r="H15" s="3">
        <v>45</v>
      </c>
      <c r="I15" s="3">
        <f>tugas!K12</f>
        <v>45</v>
      </c>
      <c r="J15" s="3">
        <f>tugas!K12</f>
        <v>45</v>
      </c>
      <c r="K15" s="3">
        <f>tugas!K12</f>
        <v>45</v>
      </c>
      <c r="L15" s="3">
        <f>tugas!K12</f>
        <v>45</v>
      </c>
      <c r="M15">
        <f>G15*Komponen!C10 + H15*Komponen!C11 + I15*Komponen!C12 + J15*Komponen!C13 + K15*Komponen!C14 + L15*Komponen!C15</f>
        <v>50.5</v>
      </c>
      <c r="N15" t="str">
        <f t="shared" si="0"/>
        <v>C</v>
      </c>
    </row>
    <row r="16" spans="1:14" x14ac:dyDescent="0.2">
      <c r="A16">
        <v>12</v>
      </c>
      <c r="B16">
        <v>20230410500017</v>
      </c>
      <c r="C16" t="s">
        <v>89</v>
      </c>
      <c r="D16">
        <v>154513</v>
      </c>
      <c r="E16" t="s">
        <v>1</v>
      </c>
      <c r="F16" t="s">
        <v>3</v>
      </c>
      <c r="G16" s="3">
        <v>100</v>
      </c>
      <c r="H16" s="3">
        <v>25</v>
      </c>
      <c r="I16" s="3">
        <f>tugas!K13</f>
        <v>25</v>
      </c>
      <c r="J16" s="3">
        <f>tugas!K13</f>
        <v>25</v>
      </c>
      <c r="K16" s="3">
        <f>tugas!K13</f>
        <v>25</v>
      </c>
      <c r="L16" s="3">
        <f>tugas!K13</f>
        <v>25</v>
      </c>
      <c r="M16">
        <f>G16*Komponen!C10 + H16*Komponen!C11 + I16*Komponen!C12 + J16*Komponen!C13 + K16*Komponen!C14 + L16*Komponen!C15</f>
        <v>32.5</v>
      </c>
      <c r="N16" t="str">
        <f t="shared" si="0"/>
        <v>D</v>
      </c>
    </row>
    <row r="17" spans="1:14" x14ac:dyDescent="0.2">
      <c r="A17">
        <v>13</v>
      </c>
      <c r="B17">
        <v>20230410500018</v>
      </c>
      <c r="C17" t="s">
        <v>90</v>
      </c>
      <c r="D17">
        <v>156061</v>
      </c>
      <c r="E17" t="s">
        <v>1</v>
      </c>
      <c r="F17" t="s">
        <v>3</v>
      </c>
      <c r="G17" s="3">
        <v>100</v>
      </c>
      <c r="H17" s="3">
        <v>25</v>
      </c>
      <c r="I17" s="3">
        <f>tugas!K14</f>
        <v>25</v>
      </c>
      <c r="J17" s="3">
        <f>tugas!K14</f>
        <v>25</v>
      </c>
      <c r="K17" s="3">
        <f>tugas!K14</f>
        <v>25</v>
      </c>
      <c r="L17" s="3">
        <f>tugas!K14</f>
        <v>25</v>
      </c>
      <c r="M17">
        <f>G17*Komponen!C10 + H17*Komponen!C11 + I17*Komponen!C12 + J17*Komponen!C13 + K17*Komponen!C14 + L17*Komponen!C15</f>
        <v>32.5</v>
      </c>
      <c r="N17" t="str">
        <f t="shared" si="0"/>
        <v>D</v>
      </c>
    </row>
    <row r="18" spans="1:14" x14ac:dyDescent="0.2">
      <c r="A18">
        <v>14</v>
      </c>
      <c r="B18">
        <v>20230410500019</v>
      </c>
      <c r="C18" t="s">
        <v>91</v>
      </c>
      <c r="D18">
        <v>153918</v>
      </c>
      <c r="E18" t="s">
        <v>1</v>
      </c>
      <c r="F18" t="s">
        <v>3</v>
      </c>
      <c r="G18" s="3">
        <v>100</v>
      </c>
      <c r="H18" s="3">
        <v>45</v>
      </c>
      <c r="I18" s="3">
        <v>45</v>
      </c>
      <c r="J18" s="3">
        <v>45</v>
      </c>
      <c r="K18" s="3">
        <v>45</v>
      </c>
      <c r="L18" s="3">
        <v>45</v>
      </c>
      <c r="M18">
        <f>G18*Komponen!C10 + H18*Komponen!C11 + I18*Komponen!C12 + J18*Komponen!C13 + K18*Komponen!C14 + L18*Komponen!C15</f>
        <v>50.5</v>
      </c>
      <c r="N18" t="str">
        <f t="shared" si="0"/>
        <v>C</v>
      </c>
    </row>
    <row r="19" spans="1:14" x14ac:dyDescent="0.2">
      <c r="A19">
        <v>15</v>
      </c>
      <c r="B19">
        <v>20230410500020</v>
      </c>
      <c r="C19" t="s">
        <v>92</v>
      </c>
      <c r="D19">
        <v>153828</v>
      </c>
      <c r="E19" t="s">
        <v>1</v>
      </c>
      <c r="F19" t="s">
        <v>3</v>
      </c>
      <c r="G19" s="3">
        <v>100</v>
      </c>
      <c r="H19" s="3">
        <v>45</v>
      </c>
      <c r="I19" s="3">
        <v>45</v>
      </c>
      <c r="J19" s="3">
        <v>45</v>
      </c>
      <c r="K19" s="3">
        <v>45</v>
      </c>
      <c r="L19" s="3">
        <v>45</v>
      </c>
      <c r="M19">
        <f>G19*Komponen!C10 + H19*Komponen!C11 + I19*Komponen!C12 + J19*Komponen!C13 + K19*Komponen!C14 + L19*Komponen!C15</f>
        <v>50.5</v>
      </c>
      <c r="N19" t="str">
        <f t="shared" si="0"/>
        <v>C</v>
      </c>
    </row>
    <row r="20" spans="1:14" x14ac:dyDescent="0.2">
      <c r="A20">
        <v>16</v>
      </c>
      <c r="B20">
        <v>20230410500021</v>
      </c>
      <c r="C20" t="s">
        <v>93</v>
      </c>
      <c r="D20">
        <v>156192</v>
      </c>
      <c r="E20" t="s">
        <v>1</v>
      </c>
      <c r="F20" t="s">
        <v>3</v>
      </c>
      <c r="G20" s="3">
        <v>100</v>
      </c>
      <c r="H20" s="3">
        <v>45</v>
      </c>
      <c r="I20" s="3">
        <v>45</v>
      </c>
      <c r="J20" s="3">
        <v>45</v>
      </c>
      <c r="K20" s="3">
        <v>45</v>
      </c>
      <c r="L20" s="3">
        <v>45</v>
      </c>
      <c r="M20">
        <f>G20*Komponen!C10 + H20*Komponen!C11 + I20*Komponen!C12 + J20*Komponen!C13 + K20*Komponen!C14 + L20*Komponen!C15</f>
        <v>50.5</v>
      </c>
      <c r="N20" t="str">
        <f t="shared" si="0"/>
        <v>C</v>
      </c>
    </row>
    <row r="21" spans="1:14" x14ac:dyDescent="0.2">
      <c r="A21">
        <v>17</v>
      </c>
      <c r="B21">
        <v>20230410500022</v>
      </c>
      <c r="C21" t="s">
        <v>94</v>
      </c>
      <c r="D21">
        <v>153183</v>
      </c>
      <c r="E21" t="s">
        <v>1</v>
      </c>
      <c r="F21" t="s">
        <v>3</v>
      </c>
      <c r="G21" s="3">
        <v>100</v>
      </c>
      <c r="H21" s="3">
        <v>45</v>
      </c>
      <c r="I21" s="3">
        <f>tugas!K18</f>
        <v>47.5</v>
      </c>
      <c r="J21" s="3">
        <f>tugas!K18</f>
        <v>47.5</v>
      </c>
      <c r="K21" s="3">
        <f>tugas!K18</f>
        <v>47.5</v>
      </c>
      <c r="L21" s="3">
        <f>tugas!K18</f>
        <v>47.5</v>
      </c>
      <c r="M21">
        <f>G21*Komponen!C10 + H21*Komponen!C11 + I21*Komponen!C12 + J21*Komponen!C13 + K21*Komponen!C14 + L21*Komponen!C15</f>
        <v>51.75</v>
      </c>
      <c r="N21" t="str">
        <f t="shared" si="0"/>
        <v>C</v>
      </c>
    </row>
    <row r="22" spans="1:14" x14ac:dyDescent="0.2">
      <c r="A22">
        <v>18</v>
      </c>
      <c r="B22">
        <v>20230410500025</v>
      </c>
      <c r="C22" t="s">
        <v>95</v>
      </c>
      <c r="D22">
        <v>154862</v>
      </c>
      <c r="E22" t="s">
        <v>1</v>
      </c>
      <c r="F22" t="s">
        <v>3</v>
      </c>
      <c r="G22" s="3">
        <v>100</v>
      </c>
      <c r="H22" s="3">
        <v>45</v>
      </c>
      <c r="I22" s="29">
        <f>tugas!K19</f>
        <v>48.75</v>
      </c>
      <c r="J22" s="3">
        <f>tugas!K19</f>
        <v>48.75</v>
      </c>
      <c r="K22" s="3">
        <f>tugas!K19</f>
        <v>48.75</v>
      </c>
      <c r="L22" s="3">
        <f>tugas!K19</f>
        <v>48.75</v>
      </c>
      <c r="M22">
        <f>G22*Komponen!C10 + H22*Komponen!C11 + I22*Komponen!C12 + J22*Komponen!C13 + K22*Komponen!C14 + L22*Komponen!C15</f>
        <v>52.375</v>
      </c>
      <c r="N22" t="str">
        <f t="shared" si="0"/>
        <v>C</v>
      </c>
    </row>
    <row r="23" spans="1:14" x14ac:dyDescent="0.2">
      <c r="A23">
        <v>19</v>
      </c>
      <c r="B23">
        <v>20230410500026</v>
      </c>
      <c r="C23" t="s">
        <v>96</v>
      </c>
      <c r="D23">
        <v>153641</v>
      </c>
      <c r="E23" t="s">
        <v>1</v>
      </c>
      <c r="F23" t="s">
        <v>3</v>
      </c>
      <c r="G23" s="3">
        <v>100</v>
      </c>
      <c r="H23" s="3">
        <v>45</v>
      </c>
      <c r="I23" s="3">
        <f>tugas!K20</f>
        <v>45</v>
      </c>
      <c r="J23" s="3">
        <f>tugas!K20</f>
        <v>45</v>
      </c>
      <c r="K23" s="3">
        <f>tugas!K20</f>
        <v>45</v>
      </c>
      <c r="L23" s="3">
        <f>tugas!K20</f>
        <v>45</v>
      </c>
      <c r="M23">
        <f>G23*Komponen!C10 + H23*Komponen!C11 + I23*Komponen!C12 + J23*Komponen!C13 + K23*Komponen!C14 + L23*Komponen!C15</f>
        <v>50.5</v>
      </c>
      <c r="N2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4E9C-5DB2-0F43-A09A-4AAC238EBEFA}">
  <dimension ref="A1:F20"/>
  <sheetViews>
    <sheetView workbookViewId="0">
      <selection activeCell="F2" sqref="F2:F21"/>
    </sheetView>
  </sheetViews>
  <sheetFormatPr baseColWidth="10" defaultRowHeight="15" x14ac:dyDescent="0.2"/>
  <cols>
    <col min="2" max="2" width="23.83203125" bestFit="1" customWidth="1"/>
  </cols>
  <sheetData>
    <row r="1" spans="1:6" x14ac:dyDescent="0.2">
      <c r="A1" s="24" t="s">
        <v>69</v>
      </c>
      <c r="B1" s="24" t="s">
        <v>70</v>
      </c>
      <c r="C1" s="25" t="s">
        <v>106</v>
      </c>
      <c r="D1" s="25" t="s">
        <v>107</v>
      </c>
      <c r="E1" s="25" t="s">
        <v>107</v>
      </c>
    </row>
    <row r="2" spans="1:6" x14ac:dyDescent="0.2">
      <c r="A2" s="16">
        <v>20230410500001</v>
      </c>
      <c r="B2" s="16" t="s">
        <v>78</v>
      </c>
      <c r="C2" s="16">
        <v>0</v>
      </c>
      <c r="D2" s="16">
        <v>100</v>
      </c>
      <c r="E2" s="16">
        <v>100</v>
      </c>
      <c r="F2">
        <f>SUM(C2:E2)/3</f>
        <v>66.666666666666671</v>
      </c>
    </row>
    <row r="3" spans="1:6" x14ac:dyDescent="0.2">
      <c r="A3" s="16">
        <v>20230410500002</v>
      </c>
      <c r="B3" s="16" t="s">
        <v>79</v>
      </c>
      <c r="C3" s="16"/>
      <c r="D3" s="16"/>
      <c r="E3" s="16"/>
      <c r="F3">
        <f t="shared" ref="F3:F20" si="0">SUM(C3:E3)/3</f>
        <v>0</v>
      </c>
    </row>
    <row r="4" spans="1:6" x14ac:dyDescent="0.2">
      <c r="A4" s="16">
        <v>20230410500005</v>
      </c>
      <c r="B4" s="16" t="s">
        <v>80</v>
      </c>
      <c r="C4" s="16"/>
      <c r="D4" s="16"/>
      <c r="E4" s="16"/>
      <c r="F4">
        <f t="shared" si="0"/>
        <v>0</v>
      </c>
    </row>
    <row r="5" spans="1:6" x14ac:dyDescent="0.2">
      <c r="A5" s="16">
        <v>20230410500006</v>
      </c>
      <c r="B5" s="16" t="s">
        <v>81</v>
      </c>
      <c r="C5" s="16"/>
      <c r="D5" s="16"/>
      <c r="E5" s="16"/>
      <c r="F5">
        <f t="shared" si="0"/>
        <v>0</v>
      </c>
    </row>
    <row r="6" spans="1:6" x14ac:dyDescent="0.2">
      <c r="A6" s="16">
        <v>20230410500007</v>
      </c>
      <c r="B6" s="16" t="s">
        <v>82</v>
      </c>
      <c r="C6" s="16"/>
      <c r="D6" s="16"/>
      <c r="E6" s="16"/>
      <c r="F6">
        <f t="shared" si="0"/>
        <v>0</v>
      </c>
    </row>
    <row r="7" spans="1:6" x14ac:dyDescent="0.2">
      <c r="A7" s="16">
        <v>20230410500009</v>
      </c>
      <c r="B7" s="16" t="s">
        <v>83</v>
      </c>
      <c r="C7" s="16"/>
      <c r="D7" s="16"/>
      <c r="E7" s="16"/>
      <c r="F7">
        <f t="shared" si="0"/>
        <v>0</v>
      </c>
    </row>
    <row r="8" spans="1:6" x14ac:dyDescent="0.2">
      <c r="A8" s="16">
        <v>20230410500011</v>
      </c>
      <c r="B8" s="16" t="s">
        <v>84</v>
      </c>
      <c r="C8" s="16">
        <v>100</v>
      </c>
      <c r="D8" s="16">
        <v>100</v>
      </c>
      <c r="E8" s="16">
        <v>0</v>
      </c>
      <c r="F8">
        <f t="shared" si="0"/>
        <v>66.666666666666671</v>
      </c>
    </row>
    <row r="9" spans="1:6" x14ac:dyDescent="0.2">
      <c r="A9" s="16">
        <v>20230410500012</v>
      </c>
      <c r="B9" s="16" t="s">
        <v>85</v>
      </c>
      <c r="C9" s="16"/>
      <c r="D9" s="16"/>
      <c r="E9" s="16"/>
      <c r="F9">
        <f t="shared" si="0"/>
        <v>0</v>
      </c>
    </row>
    <row r="10" spans="1:6" x14ac:dyDescent="0.2">
      <c r="A10" s="16">
        <v>20230410500013</v>
      </c>
      <c r="B10" s="16" t="s">
        <v>86</v>
      </c>
      <c r="C10" s="16"/>
      <c r="D10" s="16"/>
      <c r="E10" s="16"/>
      <c r="F10">
        <f t="shared" si="0"/>
        <v>0</v>
      </c>
    </row>
    <row r="11" spans="1:6" x14ac:dyDescent="0.2">
      <c r="A11" s="16">
        <v>20230410500014</v>
      </c>
      <c r="B11" s="16" t="s">
        <v>87</v>
      </c>
      <c r="C11" s="16"/>
      <c r="D11" s="16"/>
      <c r="E11" s="16"/>
      <c r="F11">
        <f t="shared" si="0"/>
        <v>0</v>
      </c>
    </row>
    <row r="12" spans="1:6" x14ac:dyDescent="0.2">
      <c r="A12" s="16">
        <v>20230410500016</v>
      </c>
      <c r="B12" s="16" t="s">
        <v>88</v>
      </c>
      <c r="C12" s="16"/>
      <c r="D12" s="16"/>
      <c r="E12" s="16"/>
      <c r="F12">
        <f t="shared" si="0"/>
        <v>0</v>
      </c>
    </row>
    <row r="13" spans="1:6" x14ac:dyDescent="0.2">
      <c r="A13" s="16">
        <v>20230410500017</v>
      </c>
      <c r="B13" s="16" t="s">
        <v>89</v>
      </c>
      <c r="C13" s="16"/>
      <c r="D13" s="16"/>
      <c r="E13" s="16"/>
      <c r="F13">
        <f t="shared" si="0"/>
        <v>0</v>
      </c>
    </row>
    <row r="14" spans="1:6" x14ac:dyDescent="0.2">
      <c r="A14" s="16">
        <v>20230410500018</v>
      </c>
      <c r="B14" s="16" t="s">
        <v>90</v>
      </c>
      <c r="C14" s="16"/>
      <c r="D14" s="16"/>
      <c r="E14" s="16"/>
      <c r="F14">
        <f t="shared" si="0"/>
        <v>0</v>
      </c>
    </row>
    <row r="15" spans="1:6" x14ac:dyDescent="0.2">
      <c r="A15" s="16">
        <v>20230410500019</v>
      </c>
      <c r="B15" s="16" t="s">
        <v>91</v>
      </c>
      <c r="C15" s="16">
        <v>0</v>
      </c>
      <c r="D15" s="16">
        <v>100</v>
      </c>
      <c r="E15" s="16">
        <v>100</v>
      </c>
      <c r="F15">
        <f t="shared" si="0"/>
        <v>66.666666666666671</v>
      </c>
    </row>
    <row r="16" spans="1:6" x14ac:dyDescent="0.2">
      <c r="A16" s="16">
        <v>20230410500020</v>
      </c>
      <c r="B16" s="16" t="s">
        <v>92</v>
      </c>
      <c r="C16" s="16">
        <v>100</v>
      </c>
      <c r="D16" s="16">
        <v>0</v>
      </c>
      <c r="E16" s="16">
        <v>100</v>
      </c>
      <c r="F16">
        <f t="shared" si="0"/>
        <v>66.666666666666671</v>
      </c>
    </row>
    <row r="17" spans="1:6" x14ac:dyDescent="0.2">
      <c r="A17" s="16">
        <v>20230410500021</v>
      </c>
      <c r="B17" s="16" t="s">
        <v>93</v>
      </c>
      <c r="C17" s="16">
        <v>0</v>
      </c>
      <c r="D17" s="16">
        <v>100</v>
      </c>
      <c r="E17" s="16">
        <v>100</v>
      </c>
      <c r="F17">
        <f t="shared" si="0"/>
        <v>66.666666666666671</v>
      </c>
    </row>
    <row r="18" spans="1:6" x14ac:dyDescent="0.2">
      <c r="A18" s="16">
        <v>20230410500022</v>
      </c>
      <c r="B18" s="16" t="s">
        <v>94</v>
      </c>
      <c r="C18" s="16"/>
      <c r="D18" s="16"/>
      <c r="E18" s="16"/>
      <c r="F18">
        <f t="shared" si="0"/>
        <v>0</v>
      </c>
    </row>
    <row r="19" spans="1:6" x14ac:dyDescent="0.2">
      <c r="A19" s="16">
        <v>20230410500025</v>
      </c>
      <c r="B19" s="16" t="s">
        <v>95</v>
      </c>
      <c r="C19" s="16"/>
      <c r="D19" s="16"/>
      <c r="E19" s="16"/>
      <c r="F19">
        <f t="shared" si="0"/>
        <v>0</v>
      </c>
    </row>
    <row r="20" spans="1:6" x14ac:dyDescent="0.2">
      <c r="A20" s="16">
        <v>20230410500026</v>
      </c>
      <c r="B20" s="16" t="s">
        <v>96</v>
      </c>
      <c r="C20" s="16">
        <v>100</v>
      </c>
      <c r="D20" s="16">
        <v>0</v>
      </c>
      <c r="E20" s="16">
        <v>100</v>
      </c>
      <c r="F20">
        <f t="shared" si="0"/>
        <v>66.666666666666671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73514-AEE0-DD4B-B51B-E9555B3443D6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RPS</vt:lpstr>
      <vt:lpstr>Skala-Nilai</vt:lpstr>
      <vt:lpstr>Komponen</vt:lpstr>
      <vt:lpstr>tugas</vt:lpstr>
      <vt:lpstr>nilai proyek</vt:lpstr>
      <vt:lpstr>Daftar-Nilai</vt:lpstr>
      <vt:lpstr>remidilia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2025-01-15T00:11:48Z</dcterms:created>
  <dcterms:modified xsi:type="dcterms:W3CDTF">2025-01-21T07:31:58Z</dcterms:modified>
  <cp:category>nilai</cp:category>
</cp:coreProperties>
</file>