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REKAYASA PERANGKAT LUNAK/"/>
    </mc:Choice>
  </mc:AlternateContent>
  <xr:revisionPtr revIDLastSave="0" documentId="13_ncr:1_{70C703B7-F59F-D64E-94D2-8957BE1DF31E}" xr6:coauthVersionLast="47" xr6:coauthVersionMax="47" xr10:uidLastSave="{00000000-0000-0000-0000-000000000000}"/>
  <bookViews>
    <workbookView xWindow="0" yWindow="760" windowWidth="30240" windowHeight="176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remidial" sheetId="7" r:id="rId5"/>
    <sheet name="Sheet1" sheetId="6" r:id="rId6"/>
    <sheet name="nilai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14" i="7"/>
  <c r="F15" i="7"/>
  <c r="F2" i="7"/>
  <c r="F3" i="7"/>
  <c r="F4" i="7"/>
  <c r="J13" i="4"/>
  <c r="K13" i="4"/>
  <c r="L13" i="4"/>
  <c r="K3" i="5"/>
  <c r="K4" i="5"/>
  <c r="K5" i="5"/>
  <c r="K6" i="5"/>
  <c r="K7" i="5"/>
  <c r="K8" i="5"/>
  <c r="K9" i="5"/>
  <c r="I12" i="4" s="1"/>
  <c r="K10" i="5"/>
  <c r="I13" i="4" s="1"/>
  <c r="K11" i="5"/>
  <c r="K12" i="5"/>
  <c r="K13" i="5"/>
  <c r="K14" i="5"/>
  <c r="K15" i="5"/>
  <c r="K2" i="5"/>
  <c r="L12" i="4" l="1"/>
  <c r="K12" i="4"/>
  <c r="J12" i="4"/>
  <c r="N18" i="4" l="1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<sst xmlns="http://schemas.openxmlformats.org/spreadsheetml/2006/main" count="222" uniqueCount="105">
  <si>
    <t>KODE MK</t>
  </si>
  <si>
    <t>D1E2A18R</t>
  </si>
  <si>
    <t>NAMA MK</t>
  </si>
  <si>
    <t>REKAYASA PERANGKAT LUNAK</t>
  </si>
  <si>
    <t>NAMA KELAS</t>
  </si>
  <si>
    <t>5C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</si>
  <si>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</si>
  <si>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</si>
  <si>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</si>
  <si>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</si>
  <si>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</si>
  <si>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</si>
  <si>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</si>
  <si>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</si>
  <si>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</si>
  <si>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</si>
  <si>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</si>
  <si>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</si>
  <si>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</si>
  <si>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</si>
  <si>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</si>
  <si>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</si>
  <si>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</si>
  <si>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</si>
  <si>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</si>
  <si>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</si>
  <si>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</si>
  <si>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</si>
  <si>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</si>
  <si>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</si>
  <si>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</si>
  <si>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</si>
  <si>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</si>
  <si>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</si>
  <si>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</si>
  <si>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</si>
  <si>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</si>
  <si>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</si>
  <si>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</si>
  <si>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</si>
  <si>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</si>
  <si>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</si>
  <si>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</si>
  <si>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</si>
  <si>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</si>
  <si>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</si>
  <si>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</si>
  <si>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</si>
  <si>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</si>
  <si>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</si>
  <si>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</si>
  <si>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</si>
  <si>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</si>
  <si>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</si>
  <si>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</si>
  <si>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</si>
  <si>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</si>
  <si>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</si>
  <si>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</si>
  <si>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</si>
  <si>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</si>
  <si>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</si>
  <si>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</si>
  <si>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</si>
  <si>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</si>
  <si>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</si>
  <si>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</si>
  <si>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</si>
  <si>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REKAYASA PERANGKAT LUNAK (D1E2A18R)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</si>
  <si>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</si>
  <si>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</si>
  <si>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</si>
  <si>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</si>
  <si>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</si>
  <si>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</si>
  <si>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</si>
  <si>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</si>
  <si>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</si>
  <si>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ST. MARIAM</t>
  </si>
  <si>
    <t>SUKMA</t>
  </si>
  <si>
    <t>SYAHRUL REZA</t>
  </si>
  <si>
    <t>THALHAH AL FAYADH</t>
  </si>
  <si>
    <t>WAHYU HERDIANSYAH</t>
  </si>
  <si>
    <t>LALU MUHAMMAD GIBRAN</t>
  </si>
  <si>
    <t>NURAWATI</t>
  </si>
  <si>
    <t>GHINA MUSFIRAH</t>
  </si>
  <si>
    <t>IIN KURNIATI</t>
  </si>
  <si>
    <t>SUPRIADIN</t>
  </si>
  <si>
    <t>BAYU SUGARDA</t>
  </si>
  <si>
    <t>GILANG MAULANA</t>
  </si>
  <si>
    <t>MUHAMMAD IBRAHIM</t>
  </si>
  <si>
    <t>NIRIN FATHONAH HISMAYA</t>
  </si>
  <si>
    <t>Document Wawancara</t>
  </si>
  <si>
    <t>analisis kebutuhan fungsional</t>
  </si>
  <si>
    <t>analisis kebutuhan non fungsional</t>
  </si>
  <si>
    <t>Use Case Diagram</t>
  </si>
  <si>
    <t>sequence diagram</t>
  </si>
  <si>
    <t>desain database</t>
  </si>
  <si>
    <t>UI</t>
  </si>
  <si>
    <t>aplikasi</t>
  </si>
  <si>
    <t>RATA-RATA NILAI</t>
  </si>
  <si>
    <t>soal1</t>
  </si>
  <si>
    <t>soal2</t>
  </si>
  <si>
    <t>soal3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</si>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</sst>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7FAD3-2A84-0041-8C61-77EE05E4CF5A}" name="Table1" displayName="Table1" ref="A1:K15" totalsRowShown="0">
  <autoFilter ref="A1:K15" xr:uid="{B7A7FAD3-2A84-0041-8C61-77EE05E4CF5A}"/>
  <tableColumns count="11">
    <tableColumn id="1" xr3:uid="{313EF709-337F-8645-8EC0-8849C307467B}" name="No."/>
    <tableColumn id="2" xr3:uid="{98D2C9B7-159E-B24B-B7DE-94D14BC3D69B}" name="NIM"/>
    <tableColumn id="3" xr3:uid="{808E6FC3-47BE-5B4F-8140-C9FD328E9B16}" name="Nama Mahasiswa"/>
    <tableColumn id="4" xr3:uid="{4752CFA9-3CF9-B64E-8128-A7F29CCA2C26}" name="Aktivitas Partisipatif"/>
    <tableColumn id="5" xr3:uid="{BC99F984-EF01-CE4F-AD1F-619B74AA7BAB}" name="Hasil Proyek"/>
    <tableColumn id="6" xr3:uid="{06226AE4-8A6A-7647-B1FF-B7745D191171}" name="Quiz"/>
    <tableColumn id="7" xr3:uid="{11BC1E9B-3174-0F47-8CC3-6AD77CA2156C}" name="Tugas"/>
    <tableColumn id="8" xr3:uid="{213A795D-0170-EB4D-809B-14213342BA10}" name="UTS"/>
    <tableColumn id="9" xr3:uid="{158AF177-D707-4947-8DB9-395C6D34482B}" name="UAS"/>
    <tableColumn id="10" xr3:uid="{A843EC1B-B733-D844-9B49-4992BFC16401}" name="Nilai Akhir"/>
    <tableColumn id="11" xr3:uid="{7A691775-19E0-8C42-A8D0-2AB570541092}" name="Nilai Huruf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1234582553</v>
      </c>
    </row>
    <row r="11" spans="1:4" x14ac:dyDescent="0.2">
      <c r="A11">
        <v>2</v>
      </c>
      <c r="B11" s="3"/>
      <c r="C11" s="3"/>
      <c r="D11">
        <v>1234582553</v>
      </c>
    </row>
    <row r="12" spans="1:4" x14ac:dyDescent="0.2">
      <c r="A12">
        <v>3</v>
      </c>
      <c r="B12" s="3"/>
      <c r="C12" s="3"/>
      <c r="D12">
        <v>1234582553</v>
      </c>
    </row>
    <row r="13" spans="1:4" x14ac:dyDescent="0.2">
      <c r="A13">
        <v>4</v>
      </c>
      <c r="B13" s="3"/>
      <c r="C13" s="3"/>
      <c r="D13">
        <v>1234582553</v>
      </c>
    </row>
    <row r="14" spans="1:4" x14ac:dyDescent="0.2">
      <c r="A14">
        <v>5</v>
      </c>
      <c r="B14" s="3"/>
      <c r="C14" s="3"/>
      <c r="D14">
        <v>1234582553</v>
      </c>
    </row>
    <row r="15" spans="1:4" x14ac:dyDescent="0.2">
      <c r="A15">
        <v>6</v>
      </c>
      <c r="B15" s="3"/>
      <c r="C15" s="3"/>
      <c r="D15">
        <v>1234582553</v>
      </c>
    </row>
    <row r="16" spans="1:4" x14ac:dyDescent="0.2">
      <c r="A16">
        <v>7</v>
      </c>
      <c r="B16" s="3"/>
      <c r="C16" s="3"/>
      <c r="D16">
        <v>1234582553</v>
      </c>
    </row>
    <row r="17" spans="1:4" x14ac:dyDescent="0.2">
      <c r="A17">
        <v>8</v>
      </c>
      <c r="B17" s="3"/>
      <c r="C17" s="3"/>
      <c r="D17">
        <v>1234582553</v>
      </c>
    </row>
    <row r="18" spans="1:4" x14ac:dyDescent="0.2">
      <c r="A18">
        <v>9</v>
      </c>
      <c r="B18" s="3"/>
      <c r="C18" s="3"/>
      <c r="D18">
        <v>1234582553</v>
      </c>
    </row>
    <row r="19" spans="1:4" x14ac:dyDescent="0.2">
      <c r="A19">
        <v>10</v>
      </c>
      <c r="B19" s="3"/>
      <c r="C19" s="3"/>
      <c r="D19">
        <v>1234582553</v>
      </c>
    </row>
    <row r="20" spans="1:4" x14ac:dyDescent="0.2">
      <c r="A20">
        <v>11</v>
      </c>
      <c r="B20" s="3"/>
      <c r="C20" s="3"/>
      <c r="D20">
        <v>1234582553</v>
      </c>
    </row>
    <row r="21" spans="1:4" x14ac:dyDescent="0.2">
      <c r="A21">
        <v>12</v>
      </c>
      <c r="B21" s="3"/>
      <c r="C21" s="3"/>
      <c r="D21">
        <v>1234582553</v>
      </c>
    </row>
    <row r="22" spans="1:4" x14ac:dyDescent="0.2">
      <c r="A22">
        <v>13</v>
      </c>
      <c r="B22" s="3"/>
      <c r="C22" s="3"/>
      <c r="D22">
        <v>1234582553</v>
      </c>
    </row>
    <row r="23" spans="1:4" x14ac:dyDescent="0.2">
      <c r="A23">
        <v>14</v>
      </c>
      <c r="B23" s="3"/>
      <c r="C23" s="3"/>
      <c r="D23">
        <v>1234582553</v>
      </c>
    </row>
    <row r="24" spans="1:4" x14ac:dyDescent="0.2">
      <c r="A24">
        <v>15</v>
      </c>
      <c r="B24" s="3"/>
      <c r="C24" s="3"/>
      <c r="D24">
        <v>1234582553</v>
      </c>
    </row>
    <row r="25" spans="1:4" x14ac:dyDescent="0.2">
      <c r="A25">
        <v>16</v>
      </c>
      <c r="B25" s="3"/>
      <c r="C25" s="3"/>
      <c r="D25">
        <v>1234582553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41" sqref="D41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7" t="s">
        <v>19</v>
      </c>
      <c r="C3" s="17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1234582553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1234582553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1234582553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1234582553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1234582553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1234582553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O18" sqref="O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20230410500053</v>
      </c>
      <c r="C5" t="s">
        <v>78</v>
      </c>
      <c r="D5">
        <v>156435</v>
      </c>
      <c r="E5" t="s">
        <v>1</v>
      </c>
      <c r="F5" t="s">
        <v>3</v>
      </c>
      <c r="G5" s="3">
        <v>100</v>
      </c>
      <c r="H5" s="3">
        <v>45</v>
      </c>
      <c r="I5" s="3">
        <v>45</v>
      </c>
      <c r="J5" s="3">
        <v>45</v>
      </c>
      <c r="K5" s="3">
        <v>45</v>
      </c>
      <c r="L5" s="3">
        <v>45</v>
      </c>
      <c r="M5">
        <f>G5*Komponen!C10 + H5*Komponen!C11 + I5*Komponen!C12 + J5*Komponen!C13 + K5*Komponen!C14 + L5*Komponen!C15</f>
        <v>50.5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>
        <v>20230410500054</v>
      </c>
      <c r="C6" t="s">
        <v>79</v>
      </c>
      <c r="D6">
        <v>156453</v>
      </c>
      <c r="E6" t="s">
        <v>1</v>
      </c>
      <c r="F6" t="s">
        <v>3</v>
      </c>
      <c r="G6" s="3">
        <v>100</v>
      </c>
      <c r="H6" s="3">
        <v>50</v>
      </c>
      <c r="I6" s="3">
        <v>41</v>
      </c>
      <c r="J6" s="3">
        <v>41</v>
      </c>
      <c r="K6" s="3">
        <v>41</v>
      </c>
      <c r="L6" s="3">
        <v>41</v>
      </c>
      <c r="M6">
        <f>G6*Komponen!C10 + H6*Komponen!C11 + I6*Komponen!C12 + J6*Komponen!C13 + K6*Komponen!C14 + L6*Komponen!C15</f>
        <v>50.499999999999993</v>
      </c>
      <c r="N6" t="str">
        <f t="shared" si="0"/>
        <v>C</v>
      </c>
    </row>
    <row r="7" spans="1:14" x14ac:dyDescent="0.2">
      <c r="A7">
        <v>3</v>
      </c>
      <c r="B7">
        <v>20230410500056</v>
      </c>
      <c r="C7" t="s">
        <v>80</v>
      </c>
      <c r="D7">
        <v>152880</v>
      </c>
      <c r="E7" t="s">
        <v>1</v>
      </c>
      <c r="F7" t="s">
        <v>3</v>
      </c>
      <c r="G7" s="3">
        <v>100</v>
      </c>
      <c r="H7" s="3">
        <v>45</v>
      </c>
      <c r="I7" s="3">
        <v>45</v>
      </c>
      <c r="J7" s="3">
        <v>45</v>
      </c>
      <c r="K7" s="3">
        <v>45</v>
      </c>
      <c r="L7" s="3">
        <v>45</v>
      </c>
      <c r="M7">
        <f>G7*Komponen!C10 + H7*Komponen!C11 + I7*Komponen!C12 + J7*Komponen!C13 + K7*Komponen!C14 + L7*Komponen!C15</f>
        <v>50.5</v>
      </c>
      <c r="N7" t="str">
        <f t="shared" si="0"/>
        <v>C</v>
      </c>
    </row>
    <row r="8" spans="1:14" x14ac:dyDescent="0.2">
      <c r="A8">
        <v>4</v>
      </c>
      <c r="B8">
        <v>20230410500057</v>
      </c>
      <c r="C8" t="s">
        <v>81</v>
      </c>
      <c r="D8">
        <v>156272</v>
      </c>
      <c r="E8" t="s">
        <v>1</v>
      </c>
      <c r="F8" t="s">
        <v>3</v>
      </c>
      <c r="G8" s="3">
        <v>100</v>
      </c>
      <c r="H8" s="3">
        <v>45</v>
      </c>
      <c r="I8" s="3">
        <v>45</v>
      </c>
      <c r="J8" s="3">
        <v>45</v>
      </c>
      <c r="K8" s="3">
        <v>45</v>
      </c>
      <c r="L8" s="3">
        <v>45</v>
      </c>
      <c r="M8">
        <f>G8*Komponen!C10 + H8*Komponen!C11 + I8*Komponen!C12 + J8*Komponen!C13 + K8*Komponen!C14 + L8*Komponen!C15</f>
        <v>50.5</v>
      </c>
      <c r="N8" t="str">
        <f t="shared" si="0"/>
        <v>C</v>
      </c>
    </row>
    <row r="9" spans="1:14" x14ac:dyDescent="0.2">
      <c r="A9">
        <v>5</v>
      </c>
      <c r="B9">
        <v>20230410500059</v>
      </c>
      <c r="C9" t="s">
        <v>82</v>
      </c>
      <c r="D9">
        <v>156041</v>
      </c>
      <c r="E9" t="s">
        <v>1</v>
      </c>
      <c r="F9" t="s">
        <v>3</v>
      </c>
      <c r="G9" s="3">
        <v>100</v>
      </c>
      <c r="H9" s="3">
        <v>45</v>
      </c>
      <c r="I9" s="3">
        <v>45</v>
      </c>
      <c r="J9" s="3">
        <v>45</v>
      </c>
      <c r="K9" s="3">
        <v>45</v>
      </c>
      <c r="L9" s="3">
        <v>45</v>
      </c>
      <c r="M9">
        <f>G9*Komponen!C10 + H9*Komponen!C11 + I9*Komponen!C12 + J9*Komponen!C13 + K9*Komponen!C14 + L9*Komponen!C15</f>
        <v>50.5</v>
      </c>
      <c r="N9" t="str">
        <f t="shared" si="0"/>
        <v>C</v>
      </c>
    </row>
    <row r="10" spans="1:14" x14ac:dyDescent="0.2">
      <c r="A10">
        <v>6</v>
      </c>
      <c r="B10">
        <v>20230410500064</v>
      </c>
      <c r="C10" t="s">
        <v>83</v>
      </c>
      <c r="D10">
        <v>156073</v>
      </c>
      <c r="E10" t="s">
        <v>1</v>
      </c>
      <c r="F10" t="s">
        <v>3</v>
      </c>
      <c r="G10" s="3">
        <v>100</v>
      </c>
      <c r="H10" s="3">
        <v>45</v>
      </c>
      <c r="I10" s="3">
        <v>45</v>
      </c>
      <c r="J10" s="3">
        <v>45</v>
      </c>
      <c r="K10" s="3">
        <v>45</v>
      </c>
      <c r="L10" s="3">
        <v>45</v>
      </c>
      <c r="M10">
        <f>G10*Komponen!C10 + H10*Komponen!C11 + I10*Komponen!C12 + J10*Komponen!C13 + K10*Komponen!C14 + L10*Komponen!C15</f>
        <v>50.5</v>
      </c>
      <c r="N10" t="str">
        <f t="shared" si="0"/>
        <v>C</v>
      </c>
    </row>
    <row r="11" spans="1:14" x14ac:dyDescent="0.2">
      <c r="A11">
        <v>7</v>
      </c>
      <c r="B11">
        <v>20230410500066</v>
      </c>
      <c r="C11" t="s">
        <v>84</v>
      </c>
      <c r="D11">
        <v>152187</v>
      </c>
      <c r="E11" t="s">
        <v>1</v>
      </c>
      <c r="F11" t="s">
        <v>3</v>
      </c>
      <c r="G11" s="3">
        <v>100</v>
      </c>
      <c r="H11" s="12">
        <v>45</v>
      </c>
      <c r="I11" s="3">
        <v>45</v>
      </c>
      <c r="J11" s="3">
        <v>45</v>
      </c>
      <c r="K11" s="3">
        <v>45</v>
      </c>
      <c r="L11" s="3">
        <v>45</v>
      </c>
      <c r="M11">
        <f>G11*Komponen!C10 + H11*Komponen!C11 + I11*Komponen!C12 + J11*Komponen!C13 + K11*Komponen!C14 + L11*Komponen!C15</f>
        <v>50.5</v>
      </c>
      <c r="N11" t="str">
        <f t="shared" si="0"/>
        <v>C</v>
      </c>
    </row>
    <row r="12" spans="1:14" x14ac:dyDescent="0.2">
      <c r="A12">
        <v>8</v>
      </c>
      <c r="B12">
        <v>20230410500069</v>
      </c>
      <c r="C12" t="s">
        <v>85</v>
      </c>
      <c r="D12">
        <v>153080</v>
      </c>
      <c r="E12" t="s">
        <v>1</v>
      </c>
      <c r="F12" t="s">
        <v>3</v>
      </c>
      <c r="G12" s="3">
        <v>100</v>
      </c>
      <c r="H12" s="3">
        <v>25</v>
      </c>
      <c r="I12" s="3">
        <f>nilai!K9</f>
        <v>25</v>
      </c>
      <c r="J12" s="3">
        <f>nilai!K9</f>
        <v>25</v>
      </c>
      <c r="K12" s="3">
        <f>nilai!K9</f>
        <v>25</v>
      </c>
      <c r="L12" s="3">
        <f>nilai!K9</f>
        <v>25</v>
      </c>
      <c r="M12">
        <f>G12*Komponen!C10 + H12*Komponen!C11 + I12*Komponen!C12 + J12*Komponen!C13 + K12*Komponen!C14 + L12*Komponen!C15</f>
        <v>32.5</v>
      </c>
      <c r="N12" t="str">
        <f t="shared" si="0"/>
        <v>D</v>
      </c>
    </row>
    <row r="13" spans="1:14" x14ac:dyDescent="0.2">
      <c r="A13">
        <v>9</v>
      </c>
      <c r="B13">
        <v>20230410500070</v>
      </c>
      <c r="C13" t="s">
        <v>86</v>
      </c>
      <c r="D13">
        <v>156079</v>
      </c>
      <c r="E13" t="s">
        <v>1</v>
      </c>
      <c r="F13" t="s">
        <v>3</v>
      </c>
      <c r="G13" s="3">
        <v>100</v>
      </c>
      <c r="H13" s="3">
        <v>25</v>
      </c>
      <c r="I13" s="3">
        <f>nilai!K10</f>
        <v>25</v>
      </c>
      <c r="J13" s="3">
        <f>nilai!K10</f>
        <v>25</v>
      </c>
      <c r="K13" s="3">
        <f>nilai!K10</f>
        <v>25</v>
      </c>
      <c r="L13" s="3">
        <f>nilai!K10</f>
        <v>25</v>
      </c>
      <c r="M13">
        <f>G13*Komponen!C10 + H13*Komponen!C11 + I13*Komponen!C12 + J13*Komponen!C13 + K13*Komponen!C14 + L13*Komponen!C15</f>
        <v>32.5</v>
      </c>
      <c r="N13" t="str">
        <f t="shared" si="0"/>
        <v>D</v>
      </c>
    </row>
    <row r="14" spans="1:14" x14ac:dyDescent="0.2">
      <c r="A14">
        <v>10</v>
      </c>
      <c r="B14">
        <v>20230410500071</v>
      </c>
      <c r="C14" t="s">
        <v>87</v>
      </c>
      <c r="D14">
        <v>153370</v>
      </c>
      <c r="E14" t="s">
        <v>1</v>
      </c>
      <c r="F14" t="s">
        <v>3</v>
      </c>
      <c r="G14" s="3">
        <v>100</v>
      </c>
      <c r="H14" s="3">
        <v>45</v>
      </c>
      <c r="I14" s="3">
        <v>45</v>
      </c>
      <c r="J14" s="3">
        <v>45</v>
      </c>
      <c r="K14" s="3">
        <v>45</v>
      </c>
      <c r="L14" s="3">
        <v>45</v>
      </c>
      <c r="M14">
        <f>G14*Komponen!C10 + H14*Komponen!C11 + I14*Komponen!C12 + J14*Komponen!C13 + K14*Komponen!C14 + L14*Komponen!C15</f>
        <v>50.5</v>
      </c>
      <c r="N14" t="str">
        <f t="shared" si="0"/>
        <v>C</v>
      </c>
    </row>
    <row r="15" spans="1:14" x14ac:dyDescent="0.2">
      <c r="A15">
        <v>11</v>
      </c>
      <c r="B15">
        <v>20230410500072</v>
      </c>
      <c r="C15" t="s">
        <v>88</v>
      </c>
      <c r="D15">
        <v>153154</v>
      </c>
      <c r="E15" t="s">
        <v>1</v>
      </c>
      <c r="F15" t="s">
        <v>3</v>
      </c>
      <c r="G15" s="3">
        <v>100</v>
      </c>
      <c r="H15" s="3">
        <v>45</v>
      </c>
      <c r="I15" s="3">
        <v>45</v>
      </c>
      <c r="J15" s="3">
        <v>45</v>
      </c>
      <c r="K15" s="3">
        <v>45</v>
      </c>
      <c r="L15" s="3">
        <v>45</v>
      </c>
      <c r="M15">
        <f>G15*Komponen!C10 + H15*Komponen!C11 + I15*Komponen!C12 + J15*Komponen!C13 + K15*Komponen!C14 + L15*Komponen!C15</f>
        <v>50.5</v>
      </c>
      <c r="N15" t="str">
        <f t="shared" si="0"/>
        <v>C</v>
      </c>
    </row>
    <row r="16" spans="1:14" x14ac:dyDescent="0.2">
      <c r="A16">
        <v>12</v>
      </c>
      <c r="B16">
        <v>20230410500073</v>
      </c>
      <c r="C16" t="s">
        <v>89</v>
      </c>
      <c r="D16">
        <v>155671</v>
      </c>
      <c r="E16" t="s">
        <v>1</v>
      </c>
      <c r="F16" t="s">
        <v>3</v>
      </c>
      <c r="G16" s="3">
        <v>100</v>
      </c>
      <c r="H16" s="3">
        <v>50</v>
      </c>
      <c r="I16" s="3">
        <v>46</v>
      </c>
      <c r="J16" s="3">
        <v>46</v>
      </c>
      <c r="K16" s="3">
        <v>46</v>
      </c>
      <c r="L16" s="3">
        <v>46</v>
      </c>
      <c r="M16">
        <f>G16*Komponen!C10 + H16*Komponen!C11 + I16*Komponen!C12 + J16*Komponen!C13 + K16*Komponen!C14 + L16*Komponen!C15</f>
        <v>52.999999999999993</v>
      </c>
      <c r="N16" t="str">
        <f t="shared" si="0"/>
        <v>C</v>
      </c>
    </row>
    <row r="17" spans="1:14" x14ac:dyDescent="0.2">
      <c r="A17">
        <v>13</v>
      </c>
      <c r="B17">
        <v>20230410500074</v>
      </c>
      <c r="C17" t="s">
        <v>90</v>
      </c>
      <c r="D17">
        <v>155479</v>
      </c>
      <c r="E17" t="s">
        <v>1</v>
      </c>
      <c r="F17" t="s">
        <v>3</v>
      </c>
      <c r="G17" s="3">
        <v>100</v>
      </c>
      <c r="H17" s="3">
        <v>45</v>
      </c>
      <c r="I17" s="3">
        <v>45</v>
      </c>
      <c r="J17" s="3">
        <v>45</v>
      </c>
      <c r="K17" s="3">
        <v>45</v>
      </c>
      <c r="L17" s="3">
        <v>45</v>
      </c>
      <c r="M17">
        <f>G17*Komponen!C10 + H17*Komponen!C11 + I17*Komponen!C12 + J17*Komponen!C13 + K17*Komponen!C14 + L17*Komponen!C15</f>
        <v>50.5</v>
      </c>
      <c r="N17" t="str">
        <f t="shared" si="0"/>
        <v>C</v>
      </c>
    </row>
    <row r="18" spans="1:14" x14ac:dyDescent="0.2">
      <c r="A18">
        <v>14</v>
      </c>
      <c r="B18">
        <v>20240410514002</v>
      </c>
      <c r="C18" t="s">
        <v>91</v>
      </c>
      <c r="D18">
        <v>157095</v>
      </c>
      <c r="E18" t="s">
        <v>1</v>
      </c>
      <c r="F18" t="s">
        <v>3</v>
      </c>
      <c r="G18" s="3">
        <v>100</v>
      </c>
      <c r="H18" s="3">
        <v>50</v>
      </c>
      <c r="I18" s="3">
        <v>47</v>
      </c>
      <c r="J18" s="3">
        <v>47</v>
      </c>
      <c r="K18" s="3">
        <v>47</v>
      </c>
      <c r="L18" s="3">
        <v>47</v>
      </c>
      <c r="M18">
        <f>G18*Komponen!C10 + H18*Komponen!C11 + I18*Komponen!C12 + J18*Komponen!C13 + K18*Komponen!C14 + L18*Komponen!C15</f>
        <v>53.499999999999993</v>
      </c>
      <c r="N1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B71B-80E2-DD42-95C3-F377BF194405}">
  <dimension ref="A1:F15"/>
  <sheetViews>
    <sheetView workbookViewId="0">
      <selection activeCell="I12" sqref="I12"/>
    </sheetView>
  </sheetViews>
  <sheetFormatPr baseColWidth="10" defaultRowHeight="15" x14ac:dyDescent="0.2"/>
  <cols>
    <col min="2" max="2" width="21.83203125" bestFit="1" customWidth="1"/>
  </cols>
  <sheetData>
    <row r="1" spans="1:6" x14ac:dyDescent="0.2">
      <c r="A1" s="13" t="s">
        <v>69</v>
      </c>
      <c r="B1" s="13" t="s">
        <v>70</v>
      </c>
      <c r="C1" s="14" t="s">
        <v>101</v>
      </c>
      <c r="D1" s="14" t="s">
        <v>102</v>
      </c>
      <c r="E1" s="14" t="s">
        <v>103</v>
      </c>
      <c r="F1" s="16" t="s">
        <v>104</v>
      </c>
    </row>
    <row r="2" spans="1:6" x14ac:dyDescent="0.2">
      <c r="A2" s="15">
        <v>20230410500053</v>
      </c>
      <c r="B2" s="15" t="s">
        <v>78</v>
      </c>
      <c r="C2" s="15">
        <v>100</v>
      </c>
      <c r="D2" s="15">
        <v>0</v>
      </c>
      <c r="E2" s="15">
        <v>100</v>
      </c>
      <c r="F2">
        <f t="shared" ref="F2:F3" si="0">SUM(C2:E2)/3</f>
        <v>66.666666666666671</v>
      </c>
    </row>
    <row r="3" spans="1:6" x14ac:dyDescent="0.2">
      <c r="A3" s="15">
        <v>20230410500054</v>
      </c>
      <c r="B3" s="15" t="s">
        <v>79</v>
      </c>
      <c r="C3" s="15"/>
      <c r="D3" s="15"/>
      <c r="E3" s="15"/>
      <c r="F3">
        <f t="shared" si="0"/>
        <v>0</v>
      </c>
    </row>
    <row r="4" spans="1:6" x14ac:dyDescent="0.2">
      <c r="A4" s="15">
        <v>20230410500056</v>
      </c>
      <c r="B4" s="15" t="s">
        <v>80</v>
      </c>
      <c r="C4" s="15">
        <v>100</v>
      </c>
      <c r="D4" s="15">
        <v>0</v>
      </c>
      <c r="E4" s="15">
        <v>100</v>
      </c>
      <c r="F4">
        <f>SUM(C4:E4)/3</f>
        <v>66.666666666666671</v>
      </c>
    </row>
    <row r="5" spans="1:6" x14ac:dyDescent="0.2">
      <c r="A5" s="15">
        <v>20230410500057</v>
      </c>
      <c r="B5" s="15" t="s">
        <v>81</v>
      </c>
      <c r="C5" s="15">
        <v>100</v>
      </c>
      <c r="D5" s="15">
        <v>100</v>
      </c>
      <c r="E5" s="15">
        <v>0</v>
      </c>
      <c r="F5">
        <f t="shared" ref="F5:F15" si="1">SUM(C5:E5)/3</f>
        <v>66.666666666666671</v>
      </c>
    </row>
    <row r="6" spans="1:6" x14ac:dyDescent="0.2">
      <c r="A6" s="15">
        <v>20230410500059</v>
      </c>
      <c r="B6" s="15" t="s">
        <v>82</v>
      </c>
      <c r="C6" s="15">
        <v>0</v>
      </c>
      <c r="D6" s="15">
        <v>100</v>
      </c>
      <c r="E6" s="15">
        <v>100</v>
      </c>
      <c r="F6">
        <f t="shared" si="1"/>
        <v>66.666666666666671</v>
      </c>
    </row>
    <row r="7" spans="1:6" x14ac:dyDescent="0.2">
      <c r="A7" s="15">
        <v>20230410500064</v>
      </c>
      <c r="B7" s="15" t="s">
        <v>83</v>
      </c>
      <c r="C7" s="15"/>
      <c r="D7" s="15"/>
      <c r="E7" s="15"/>
      <c r="F7">
        <f t="shared" si="1"/>
        <v>0</v>
      </c>
    </row>
    <row r="8" spans="1:6" x14ac:dyDescent="0.2">
      <c r="A8" s="15">
        <v>20230410500066</v>
      </c>
      <c r="B8" s="15" t="s">
        <v>84</v>
      </c>
      <c r="C8" s="15">
        <v>0</v>
      </c>
      <c r="D8" s="15">
        <v>100</v>
      </c>
      <c r="E8" s="15">
        <v>100</v>
      </c>
      <c r="F8">
        <f t="shared" si="1"/>
        <v>66.666666666666671</v>
      </c>
    </row>
    <row r="9" spans="1:6" x14ac:dyDescent="0.2">
      <c r="A9" s="15">
        <v>20230410500069</v>
      </c>
      <c r="B9" s="15" t="s">
        <v>85</v>
      </c>
      <c r="C9" s="15"/>
      <c r="D9" s="15"/>
      <c r="E9" s="15"/>
      <c r="F9">
        <f t="shared" si="1"/>
        <v>0</v>
      </c>
    </row>
    <row r="10" spans="1:6" x14ac:dyDescent="0.2">
      <c r="A10" s="15">
        <v>20230410500070</v>
      </c>
      <c r="B10" s="15" t="s">
        <v>86</v>
      </c>
      <c r="C10" s="15"/>
      <c r="D10" s="15"/>
      <c r="E10" s="15"/>
      <c r="F10">
        <f t="shared" si="1"/>
        <v>0</v>
      </c>
    </row>
    <row r="11" spans="1:6" x14ac:dyDescent="0.2">
      <c r="A11" s="15">
        <v>20230410500071</v>
      </c>
      <c r="B11" s="15" t="s">
        <v>87</v>
      </c>
      <c r="C11" s="15">
        <v>0</v>
      </c>
      <c r="D11" s="15">
        <v>100</v>
      </c>
      <c r="E11" s="15">
        <v>100</v>
      </c>
      <c r="F11">
        <f t="shared" si="1"/>
        <v>66.666666666666671</v>
      </c>
    </row>
    <row r="12" spans="1:6" x14ac:dyDescent="0.2">
      <c r="A12" s="15">
        <v>20230410500072</v>
      </c>
      <c r="B12" s="15" t="s">
        <v>88</v>
      </c>
      <c r="C12" s="15">
        <v>0</v>
      </c>
      <c r="D12" s="15">
        <v>100</v>
      </c>
      <c r="E12" s="15">
        <v>100</v>
      </c>
      <c r="F12">
        <f t="shared" si="1"/>
        <v>66.666666666666671</v>
      </c>
    </row>
    <row r="13" spans="1:6" x14ac:dyDescent="0.2">
      <c r="A13" s="15">
        <v>20230410500073</v>
      </c>
      <c r="B13" s="15" t="s">
        <v>89</v>
      </c>
      <c r="C13" s="15"/>
      <c r="D13" s="15"/>
      <c r="E13" s="15"/>
      <c r="F13">
        <f t="shared" si="1"/>
        <v>0</v>
      </c>
    </row>
    <row r="14" spans="1:6" x14ac:dyDescent="0.2">
      <c r="A14" s="15">
        <v>20230410500074</v>
      </c>
      <c r="B14" s="15" t="s">
        <v>90</v>
      </c>
      <c r="C14" s="15">
        <v>0</v>
      </c>
      <c r="D14" s="15">
        <v>100</v>
      </c>
      <c r="E14" s="15">
        <v>100</v>
      </c>
      <c r="F14">
        <f t="shared" si="1"/>
        <v>66.666666666666671</v>
      </c>
    </row>
    <row r="15" spans="1:6" x14ac:dyDescent="0.2">
      <c r="A15" s="15">
        <v>20240410514002</v>
      </c>
      <c r="B15" s="15" t="s">
        <v>91</v>
      </c>
      <c r="C15" s="15"/>
      <c r="D15" s="15"/>
      <c r="E15" s="15"/>
      <c r="F15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F3A0-F7D8-4C4A-92F8-CB1595CF80CF}">
  <dimension ref="A1:K15"/>
  <sheetViews>
    <sheetView workbookViewId="0">
      <selection sqref="A1:K15"/>
    </sheetView>
  </sheetViews>
  <sheetFormatPr baseColWidth="10" defaultRowHeight="15" x14ac:dyDescent="0.2"/>
  <cols>
    <col min="3" max="3" width="16.33203125" customWidth="1"/>
    <col min="4" max="4" width="18.6640625" customWidth="1"/>
    <col min="5" max="5" width="12.6640625" customWidth="1"/>
    <col min="10" max="10" width="11.33203125" customWidth="1"/>
    <col min="11" max="11" width="11.6640625" customWidth="1"/>
  </cols>
  <sheetData>
    <row r="1" spans="1:11" x14ac:dyDescent="0.2">
      <c r="A1" t="s">
        <v>53</v>
      </c>
      <c r="B1" t="s">
        <v>69</v>
      </c>
      <c r="C1" t="s">
        <v>70</v>
      </c>
      <c r="D1" t="s">
        <v>59</v>
      </c>
      <c r="E1" t="s">
        <v>62</v>
      </c>
      <c r="F1" t="s">
        <v>64</v>
      </c>
      <c r="G1" t="s">
        <v>65</v>
      </c>
      <c r="H1" t="s">
        <v>74</v>
      </c>
      <c r="I1" t="s">
        <v>75</v>
      </c>
      <c r="J1" t="s">
        <v>76</v>
      </c>
      <c r="K1" t="s">
        <v>77</v>
      </c>
    </row>
    <row r="2" spans="1:11" x14ac:dyDescent="0.2">
      <c r="A2">
        <v>1</v>
      </c>
      <c r="B2">
        <v>20230410500053</v>
      </c>
      <c r="C2" t="s">
        <v>78</v>
      </c>
      <c r="D2">
        <v>100</v>
      </c>
      <c r="E2">
        <v>45</v>
      </c>
      <c r="F2">
        <v>33.75</v>
      </c>
      <c r="G2">
        <v>33.75</v>
      </c>
      <c r="H2">
        <v>33.75</v>
      </c>
      <c r="I2">
        <v>33.75</v>
      </c>
      <c r="J2">
        <v>44.875</v>
      </c>
      <c r="K2" t="s">
        <v>31</v>
      </c>
    </row>
    <row r="3" spans="1:11" x14ac:dyDescent="0.2">
      <c r="A3">
        <v>2</v>
      </c>
      <c r="B3">
        <v>20230410500054</v>
      </c>
      <c r="C3" t="s">
        <v>79</v>
      </c>
      <c r="D3">
        <v>100</v>
      </c>
      <c r="E3">
        <v>50</v>
      </c>
      <c r="F3">
        <v>41.875</v>
      </c>
      <c r="G3">
        <v>41.875</v>
      </c>
      <c r="H3">
        <v>41.875</v>
      </c>
      <c r="I3">
        <v>41.875</v>
      </c>
      <c r="J3">
        <v>50.9375</v>
      </c>
      <c r="K3" t="s">
        <v>34</v>
      </c>
    </row>
    <row r="4" spans="1:11" x14ac:dyDescent="0.2">
      <c r="A4">
        <v>3</v>
      </c>
      <c r="B4">
        <v>20230410500056</v>
      </c>
      <c r="C4" t="s">
        <v>80</v>
      </c>
      <c r="D4">
        <v>100</v>
      </c>
      <c r="E4">
        <v>45</v>
      </c>
      <c r="F4">
        <v>37.5</v>
      </c>
      <c r="G4">
        <v>37.5</v>
      </c>
      <c r="H4">
        <v>37.5</v>
      </c>
      <c r="I4">
        <v>37.5</v>
      </c>
      <c r="J4">
        <v>46.75</v>
      </c>
      <c r="K4" t="s">
        <v>31</v>
      </c>
    </row>
    <row r="5" spans="1:11" x14ac:dyDescent="0.2">
      <c r="A5">
        <v>4</v>
      </c>
      <c r="B5">
        <v>20230410500057</v>
      </c>
      <c r="C5" t="s">
        <v>81</v>
      </c>
      <c r="D5">
        <v>100</v>
      </c>
      <c r="E5">
        <v>25</v>
      </c>
      <c r="F5">
        <v>25</v>
      </c>
      <c r="G5">
        <v>25</v>
      </c>
      <c r="H5">
        <v>25</v>
      </c>
      <c r="I5">
        <v>25</v>
      </c>
      <c r="J5">
        <v>32.5</v>
      </c>
      <c r="K5" t="s">
        <v>31</v>
      </c>
    </row>
    <row r="6" spans="1:11" x14ac:dyDescent="0.2">
      <c r="A6">
        <v>5</v>
      </c>
      <c r="B6">
        <v>20230410500059</v>
      </c>
      <c r="C6" t="s">
        <v>82</v>
      </c>
      <c r="D6">
        <v>100</v>
      </c>
      <c r="E6">
        <v>45</v>
      </c>
      <c r="F6">
        <v>39.375</v>
      </c>
      <c r="G6">
        <v>39.375</v>
      </c>
      <c r="H6">
        <v>39.375</v>
      </c>
      <c r="I6">
        <v>39.375</v>
      </c>
      <c r="J6">
        <v>47.6875</v>
      </c>
      <c r="K6" t="s">
        <v>31</v>
      </c>
    </row>
    <row r="7" spans="1:11" x14ac:dyDescent="0.2">
      <c r="A7">
        <v>6</v>
      </c>
      <c r="B7">
        <v>20230410500064</v>
      </c>
      <c r="C7" t="s">
        <v>83</v>
      </c>
      <c r="D7">
        <v>100</v>
      </c>
      <c r="E7">
        <v>45</v>
      </c>
      <c r="F7">
        <v>45.625</v>
      </c>
      <c r="G7">
        <v>45.625</v>
      </c>
      <c r="H7">
        <v>45.625</v>
      </c>
      <c r="I7">
        <v>45.625</v>
      </c>
      <c r="J7">
        <v>50.8125</v>
      </c>
      <c r="K7" t="s">
        <v>34</v>
      </c>
    </row>
    <row r="8" spans="1:11" x14ac:dyDescent="0.2">
      <c r="A8">
        <v>7</v>
      </c>
      <c r="B8">
        <v>20230410500066</v>
      </c>
      <c r="C8" t="s">
        <v>84</v>
      </c>
      <c r="D8">
        <v>100</v>
      </c>
      <c r="E8">
        <v>25</v>
      </c>
      <c r="F8">
        <v>25</v>
      </c>
      <c r="G8">
        <v>25</v>
      </c>
      <c r="H8">
        <v>25</v>
      </c>
      <c r="I8">
        <v>25</v>
      </c>
      <c r="J8">
        <v>32.5</v>
      </c>
      <c r="K8" t="s">
        <v>31</v>
      </c>
    </row>
    <row r="9" spans="1:11" x14ac:dyDescent="0.2">
      <c r="A9">
        <v>8</v>
      </c>
      <c r="B9">
        <v>20230410500069</v>
      </c>
      <c r="C9" t="s">
        <v>85</v>
      </c>
      <c r="D9">
        <v>100</v>
      </c>
      <c r="E9">
        <v>25</v>
      </c>
      <c r="F9">
        <v>25</v>
      </c>
      <c r="G9">
        <v>25</v>
      </c>
      <c r="H9">
        <v>25</v>
      </c>
      <c r="I9">
        <v>25</v>
      </c>
      <c r="J9">
        <v>32.5</v>
      </c>
      <c r="K9" t="s">
        <v>31</v>
      </c>
    </row>
    <row r="10" spans="1:11" x14ac:dyDescent="0.2">
      <c r="A10">
        <v>9</v>
      </c>
      <c r="B10">
        <v>20230410500070</v>
      </c>
      <c r="C10" t="s">
        <v>86</v>
      </c>
      <c r="D10">
        <v>100</v>
      </c>
      <c r="E10">
        <v>25</v>
      </c>
      <c r="F10">
        <v>25</v>
      </c>
      <c r="G10">
        <v>25</v>
      </c>
      <c r="H10">
        <v>25</v>
      </c>
      <c r="I10">
        <v>25</v>
      </c>
      <c r="J10">
        <v>32.5</v>
      </c>
      <c r="K10" t="s">
        <v>31</v>
      </c>
    </row>
    <row r="11" spans="1:11" x14ac:dyDescent="0.2">
      <c r="A11">
        <v>10</v>
      </c>
      <c r="B11">
        <v>20230410500071</v>
      </c>
      <c r="C11" t="s">
        <v>87</v>
      </c>
      <c r="D11">
        <v>100</v>
      </c>
      <c r="E11">
        <v>45</v>
      </c>
      <c r="F11">
        <v>34.375</v>
      </c>
      <c r="G11">
        <v>34.375</v>
      </c>
      <c r="H11">
        <v>34.375</v>
      </c>
      <c r="I11">
        <v>34.375</v>
      </c>
      <c r="J11">
        <v>45.1875</v>
      </c>
      <c r="K11" t="s">
        <v>31</v>
      </c>
    </row>
    <row r="12" spans="1:11" x14ac:dyDescent="0.2">
      <c r="A12">
        <v>11</v>
      </c>
      <c r="B12">
        <v>20230410500072</v>
      </c>
      <c r="C12" t="s">
        <v>88</v>
      </c>
      <c r="D12">
        <v>100</v>
      </c>
      <c r="E12">
        <v>45</v>
      </c>
      <c r="F12">
        <v>34.375</v>
      </c>
      <c r="G12">
        <v>34.375</v>
      </c>
      <c r="H12">
        <v>34.375</v>
      </c>
      <c r="I12">
        <v>34.375</v>
      </c>
      <c r="J12">
        <v>45.1875</v>
      </c>
      <c r="K12" t="s">
        <v>31</v>
      </c>
    </row>
    <row r="13" spans="1:11" x14ac:dyDescent="0.2">
      <c r="A13">
        <v>12</v>
      </c>
      <c r="B13">
        <v>20230410500073</v>
      </c>
      <c r="C13" t="s">
        <v>89</v>
      </c>
      <c r="D13">
        <v>100</v>
      </c>
      <c r="E13">
        <v>50</v>
      </c>
      <c r="F13">
        <v>46.25</v>
      </c>
      <c r="G13">
        <v>46.25</v>
      </c>
      <c r="H13">
        <v>46.25</v>
      </c>
      <c r="I13">
        <v>46.25</v>
      </c>
      <c r="J13">
        <v>53.125</v>
      </c>
      <c r="K13" t="s">
        <v>34</v>
      </c>
    </row>
    <row r="14" spans="1:11" x14ac:dyDescent="0.2">
      <c r="A14">
        <v>13</v>
      </c>
      <c r="B14">
        <v>20230410500074</v>
      </c>
      <c r="C14" t="s">
        <v>90</v>
      </c>
      <c r="D14">
        <v>100</v>
      </c>
      <c r="E14">
        <v>45</v>
      </c>
      <c r="F14">
        <v>39.375</v>
      </c>
      <c r="G14">
        <v>39.375</v>
      </c>
      <c r="H14">
        <v>39.375</v>
      </c>
      <c r="I14">
        <v>39.375</v>
      </c>
      <c r="J14">
        <v>47.6875</v>
      </c>
      <c r="K14" t="s">
        <v>31</v>
      </c>
    </row>
    <row r="15" spans="1:11" x14ac:dyDescent="0.2">
      <c r="A15">
        <v>14</v>
      </c>
      <c r="B15">
        <v>20240410514002</v>
      </c>
      <c r="C15" t="s">
        <v>91</v>
      </c>
      <c r="D15">
        <v>100</v>
      </c>
      <c r="E15">
        <v>50</v>
      </c>
      <c r="F15">
        <v>47.5</v>
      </c>
      <c r="G15">
        <v>47.5</v>
      </c>
      <c r="H15">
        <v>47.5</v>
      </c>
      <c r="I15">
        <v>47.5</v>
      </c>
      <c r="J15">
        <v>53.75</v>
      </c>
      <c r="K15" t="s">
        <v>34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>
      <selection sqref="A1:B15"/>
    </sheetView>
  </sheetViews>
  <sheetFormatPr baseColWidth="10" defaultColWidth="8.83203125" defaultRowHeight="15" x14ac:dyDescent="0.2"/>
  <cols>
    <col min="2" max="2" width="21.83203125" bestFit="1" customWidth="1"/>
    <col min="3" max="3" width="18.5" customWidth="1"/>
    <col min="4" max="4" width="25.1640625" customWidth="1"/>
    <col min="5" max="5" width="28.1640625" customWidth="1"/>
    <col min="6" max="6" width="14.6640625" customWidth="1"/>
    <col min="7" max="7" width="16.33203125" customWidth="1"/>
    <col min="8" max="8" width="15.5" customWidth="1"/>
    <col min="11" max="11" width="13.6640625" bestFit="1" customWidth="1"/>
  </cols>
  <sheetData>
    <row r="1" spans="1:11" x14ac:dyDescent="0.2">
      <c r="A1" s="1" t="s">
        <v>69</v>
      </c>
      <c r="B1" s="1" t="s">
        <v>70</v>
      </c>
      <c r="C1" s="11" t="s">
        <v>92</v>
      </c>
      <c r="D1" s="11" t="s">
        <v>93</v>
      </c>
      <c r="E1" s="11" t="s">
        <v>94</v>
      </c>
      <c r="F1" s="11" t="s">
        <v>95</v>
      </c>
      <c r="G1" s="11" t="s">
        <v>96</v>
      </c>
      <c r="H1" s="11" t="s">
        <v>97</v>
      </c>
      <c r="I1" s="11" t="s">
        <v>98</v>
      </c>
      <c r="J1" s="11" t="s">
        <v>99</v>
      </c>
      <c r="K1" s="11" t="s">
        <v>100</v>
      </c>
    </row>
    <row r="2" spans="1:11" x14ac:dyDescent="0.2">
      <c r="A2">
        <v>20230410500053</v>
      </c>
      <c r="B2" t="s">
        <v>78</v>
      </c>
      <c r="C2">
        <v>45</v>
      </c>
      <c r="D2">
        <v>45</v>
      </c>
      <c r="E2">
        <v>45</v>
      </c>
      <c r="F2">
        <v>45</v>
      </c>
      <c r="G2">
        <v>45</v>
      </c>
      <c r="H2">
        <v>45</v>
      </c>
      <c r="I2">
        <v>0</v>
      </c>
      <c r="J2">
        <v>0</v>
      </c>
      <c r="K2">
        <f t="shared" ref="K2:K15" si="0">SUM(C2:J2)/8</f>
        <v>33.75</v>
      </c>
    </row>
    <row r="3" spans="1:11" x14ac:dyDescent="0.2">
      <c r="A3">
        <v>20230410500054</v>
      </c>
      <c r="B3" t="s">
        <v>79</v>
      </c>
      <c r="C3">
        <v>50</v>
      </c>
      <c r="D3">
        <v>45</v>
      </c>
      <c r="E3">
        <v>0</v>
      </c>
      <c r="F3">
        <v>45</v>
      </c>
      <c r="G3">
        <v>50</v>
      </c>
      <c r="H3">
        <v>55</v>
      </c>
      <c r="I3">
        <v>45</v>
      </c>
      <c r="J3">
        <v>45</v>
      </c>
      <c r="K3">
        <f t="shared" si="0"/>
        <v>41.875</v>
      </c>
    </row>
    <row r="4" spans="1:11" x14ac:dyDescent="0.2">
      <c r="A4">
        <v>20230410500056</v>
      </c>
      <c r="B4" t="s">
        <v>80</v>
      </c>
      <c r="C4">
        <v>65</v>
      </c>
      <c r="D4">
        <v>45</v>
      </c>
      <c r="E4">
        <v>45</v>
      </c>
      <c r="F4">
        <v>50</v>
      </c>
      <c r="G4">
        <v>50</v>
      </c>
      <c r="H4">
        <v>0</v>
      </c>
      <c r="I4">
        <v>0</v>
      </c>
      <c r="J4">
        <v>45</v>
      </c>
      <c r="K4">
        <f t="shared" si="0"/>
        <v>37.5</v>
      </c>
    </row>
    <row r="5" spans="1:11" x14ac:dyDescent="0.2">
      <c r="A5">
        <v>20230410500057</v>
      </c>
      <c r="B5" t="s">
        <v>81</v>
      </c>
      <c r="C5">
        <v>25</v>
      </c>
      <c r="D5">
        <v>25</v>
      </c>
      <c r="E5">
        <v>25</v>
      </c>
      <c r="F5">
        <v>25</v>
      </c>
      <c r="G5">
        <v>25</v>
      </c>
      <c r="H5">
        <v>25</v>
      </c>
      <c r="I5">
        <v>25</v>
      </c>
      <c r="J5">
        <v>25</v>
      </c>
      <c r="K5">
        <f t="shared" si="0"/>
        <v>25</v>
      </c>
    </row>
    <row r="6" spans="1:11" x14ac:dyDescent="0.2">
      <c r="A6">
        <v>20230410500059</v>
      </c>
      <c r="B6" t="s">
        <v>82</v>
      </c>
      <c r="C6">
        <v>0</v>
      </c>
      <c r="D6">
        <v>45</v>
      </c>
      <c r="E6">
        <v>45</v>
      </c>
      <c r="F6">
        <v>45</v>
      </c>
      <c r="G6">
        <v>45</v>
      </c>
      <c r="H6">
        <v>45</v>
      </c>
      <c r="I6">
        <v>45</v>
      </c>
      <c r="J6">
        <v>45</v>
      </c>
      <c r="K6">
        <f t="shared" si="0"/>
        <v>39.375</v>
      </c>
    </row>
    <row r="7" spans="1:11" x14ac:dyDescent="0.2">
      <c r="A7">
        <v>20230410500064</v>
      </c>
      <c r="B7" t="s">
        <v>83</v>
      </c>
      <c r="C7">
        <v>45</v>
      </c>
      <c r="D7">
        <v>45</v>
      </c>
      <c r="E7">
        <v>45</v>
      </c>
      <c r="F7">
        <v>45</v>
      </c>
      <c r="G7">
        <v>50</v>
      </c>
      <c r="H7">
        <v>45</v>
      </c>
      <c r="I7">
        <v>45</v>
      </c>
      <c r="J7">
        <v>45</v>
      </c>
      <c r="K7">
        <f t="shared" si="0"/>
        <v>45.625</v>
      </c>
    </row>
    <row r="8" spans="1:11" x14ac:dyDescent="0.2">
      <c r="A8">
        <v>20230410500066</v>
      </c>
      <c r="B8" t="s">
        <v>84</v>
      </c>
      <c r="C8">
        <v>25</v>
      </c>
      <c r="D8">
        <v>25</v>
      </c>
      <c r="E8">
        <v>25</v>
      </c>
      <c r="F8">
        <v>25</v>
      </c>
      <c r="G8">
        <v>25</v>
      </c>
      <c r="H8">
        <v>25</v>
      </c>
      <c r="I8">
        <v>25</v>
      </c>
      <c r="J8">
        <v>25</v>
      </c>
      <c r="K8">
        <f t="shared" si="0"/>
        <v>25</v>
      </c>
    </row>
    <row r="9" spans="1:11" x14ac:dyDescent="0.2">
      <c r="A9">
        <v>20230410500069</v>
      </c>
      <c r="B9" t="s">
        <v>85</v>
      </c>
      <c r="C9">
        <v>25</v>
      </c>
      <c r="D9">
        <v>25</v>
      </c>
      <c r="E9">
        <v>25</v>
      </c>
      <c r="F9">
        <v>25</v>
      </c>
      <c r="G9">
        <v>25</v>
      </c>
      <c r="H9">
        <v>25</v>
      </c>
      <c r="I9">
        <v>25</v>
      </c>
      <c r="J9">
        <v>25</v>
      </c>
      <c r="K9">
        <f t="shared" si="0"/>
        <v>25</v>
      </c>
    </row>
    <row r="10" spans="1:11" x14ac:dyDescent="0.2">
      <c r="A10">
        <v>20230410500070</v>
      </c>
      <c r="B10" t="s">
        <v>86</v>
      </c>
      <c r="C10">
        <v>25</v>
      </c>
      <c r="D10">
        <v>25</v>
      </c>
      <c r="E10">
        <v>25</v>
      </c>
      <c r="F10">
        <v>25</v>
      </c>
      <c r="G10">
        <v>25</v>
      </c>
      <c r="H10">
        <v>25</v>
      </c>
      <c r="I10">
        <v>25</v>
      </c>
      <c r="J10">
        <v>25</v>
      </c>
      <c r="K10">
        <f t="shared" si="0"/>
        <v>25</v>
      </c>
    </row>
    <row r="11" spans="1:11" x14ac:dyDescent="0.2">
      <c r="A11">
        <v>20230410500071</v>
      </c>
      <c r="B11" t="s">
        <v>87</v>
      </c>
      <c r="C11">
        <v>45</v>
      </c>
      <c r="D11">
        <v>45</v>
      </c>
      <c r="E11">
        <v>45</v>
      </c>
      <c r="F11">
        <v>50</v>
      </c>
      <c r="G11">
        <v>45</v>
      </c>
      <c r="H11">
        <v>0</v>
      </c>
      <c r="I11">
        <v>45</v>
      </c>
      <c r="J11">
        <v>0</v>
      </c>
      <c r="K11">
        <f t="shared" si="0"/>
        <v>34.375</v>
      </c>
    </row>
    <row r="12" spans="1:11" x14ac:dyDescent="0.2">
      <c r="A12">
        <v>20230410500072</v>
      </c>
      <c r="B12" t="s">
        <v>88</v>
      </c>
      <c r="C12">
        <v>45</v>
      </c>
      <c r="D12">
        <v>45</v>
      </c>
      <c r="E12">
        <v>45</v>
      </c>
      <c r="F12">
        <v>45</v>
      </c>
      <c r="G12">
        <v>50</v>
      </c>
      <c r="H12">
        <v>0</v>
      </c>
      <c r="I12">
        <v>0</v>
      </c>
      <c r="J12">
        <v>45</v>
      </c>
      <c r="K12">
        <f t="shared" si="0"/>
        <v>34.375</v>
      </c>
    </row>
    <row r="13" spans="1:11" x14ac:dyDescent="0.2">
      <c r="A13">
        <v>20230410500073</v>
      </c>
      <c r="B13" t="s">
        <v>89</v>
      </c>
      <c r="C13">
        <v>50</v>
      </c>
      <c r="D13">
        <v>50</v>
      </c>
      <c r="E13">
        <v>45</v>
      </c>
      <c r="F13">
        <v>45</v>
      </c>
      <c r="G13">
        <v>45</v>
      </c>
      <c r="H13">
        <v>45</v>
      </c>
      <c r="I13">
        <v>45</v>
      </c>
      <c r="J13">
        <v>45</v>
      </c>
      <c r="K13">
        <f t="shared" si="0"/>
        <v>46.25</v>
      </c>
    </row>
    <row r="14" spans="1:11" x14ac:dyDescent="0.2">
      <c r="A14">
        <v>20230410500074</v>
      </c>
      <c r="B14" t="s">
        <v>90</v>
      </c>
      <c r="C14">
        <v>45</v>
      </c>
      <c r="D14">
        <v>45</v>
      </c>
      <c r="E14">
        <v>45</v>
      </c>
      <c r="F14">
        <v>45</v>
      </c>
      <c r="G14">
        <v>45</v>
      </c>
      <c r="H14">
        <v>0</v>
      </c>
      <c r="I14">
        <v>45</v>
      </c>
      <c r="J14">
        <v>45</v>
      </c>
      <c r="K14">
        <f t="shared" si="0"/>
        <v>39.375</v>
      </c>
    </row>
    <row r="15" spans="1:11" x14ac:dyDescent="0.2">
      <c r="A15">
        <v>20240410514002</v>
      </c>
      <c r="B15" t="s">
        <v>91</v>
      </c>
      <c r="C15">
        <v>45</v>
      </c>
      <c r="D15">
        <v>45</v>
      </c>
      <c r="E15">
        <v>45</v>
      </c>
      <c r="F15">
        <v>45</v>
      </c>
      <c r="G15">
        <v>45</v>
      </c>
      <c r="H15">
        <v>65</v>
      </c>
      <c r="I15">
        <v>45</v>
      </c>
      <c r="J15">
        <v>45</v>
      </c>
      <c r="K15">
        <f t="shared" si="0"/>
        <v>47.5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RPS</vt:lpstr>
      <vt:lpstr>Skala-Nilai</vt:lpstr>
      <vt:lpstr>Komponen</vt:lpstr>
      <vt:lpstr>Daftar-Nilai</vt:lpstr>
      <vt:lpstr>remidial</vt:lpstr>
      <vt:lpstr>Sheet1</vt:lpstr>
      <vt:lpstr>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2025-01-15T11:11:07Z</dcterms:created>
  <dcterms:modified xsi:type="dcterms:W3CDTF">2025-01-21T07:36:57Z</dcterms:modified>
  <cp:category>nilai</cp:category>
</cp:coreProperties>
</file>