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cuments/pekerjaan_ummat/akademik/perkuliahan/5_semester ganjil tahun ajaran 2024 - 2025/dasar-dasar pemograman/"/>
    </mc:Choice>
  </mc:AlternateContent>
  <xr:revisionPtr revIDLastSave="0" documentId="13_ncr:1_{C824E41D-647D-4D48-9441-C3F0A6EF7524}" xr6:coauthVersionLast="47" xr6:coauthVersionMax="47" xr10:uidLastSave="{00000000-0000-0000-0000-000000000000}"/>
  <bookViews>
    <workbookView xWindow="0" yWindow="760" windowWidth="30240" windowHeight="17640" firstSheet="4" activeTab="15" xr2:uid="{00000000-000D-0000-FFFF-FFFF00000000}"/>
  </bookViews>
  <sheets>
    <sheet name="RPS" sheetId="1" r:id="rId1"/>
    <sheet name="Skala-Nilai" sheetId="2" r:id="rId2"/>
    <sheet name="Komponen" sheetId="3" r:id="rId3"/>
    <sheet name="tugas" sheetId="6" r:id="rId4"/>
    <sheet name="IF ELSE" sheetId="5" r:id="rId5"/>
    <sheet name="Sheet3" sheetId="14" r:id="rId6"/>
    <sheet name="Sheet1" sheetId="12" r:id="rId7"/>
    <sheet name="penilaian uts uas dan proyek" sheetId="7" r:id="rId8"/>
    <sheet name="nilai program" sheetId="9" r:id="rId9"/>
    <sheet name="Sheet2" sheetId="13" r:id="rId10"/>
    <sheet name="nilai laporan" sheetId="10" r:id="rId11"/>
    <sheet name="nilai pemahan code" sheetId="8" r:id="rId12"/>
    <sheet name="nilai partisipatif" sheetId="11" r:id="rId13"/>
    <sheet name="Sheet6" sheetId="17" r:id="rId14"/>
    <sheet name="Sheet5" sheetId="16" r:id="rId15"/>
    <sheet name="Daftar-Nilai" sheetId="4" r:id="rId16"/>
    <sheet name="Sheet7" sheetId="18" r:id="rId17"/>
    <sheet name="Sheet4" sheetId="15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5" l="1"/>
  <c r="K8" i="4" l="1"/>
  <c r="L9" i="4"/>
  <c r="H30" i="4"/>
  <c r="G9" i="4"/>
  <c r="G4" i="15"/>
  <c r="G3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E3" i="11"/>
  <c r="E2" i="11"/>
  <c r="G7" i="4"/>
  <c r="G8" i="4"/>
  <c r="G10" i="4"/>
  <c r="G14" i="4"/>
  <c r="G15" i="4"/>
  <c r="G16" i="4"/>
  <c r="G17" i="4"/>
  <c r="G5" i="4"/>
  <c r="E4" i="11"/>
  <c r="G4" i="11" s="1"/>
  <c r="E5" i="11"/>
  <c r="E6" i="11"/>
  <c r="G6" i="11" s="1"/>
  <c r="E7" i="11"/>
  <c r="G7" i="11" s="1"/>
  <c r="E8" i="11"/>
  <c r="G8" i="11" s="1"/>
  <c r="E9" i="11"/>
  <c r="G9" i="11" s="1"/>
  <c r="G12" i="4" s="1"/>
  <c r="E10" i="11"/>
  <c r="G10" i="11" s="1"/>
  <c r="E11" i="11"/>
  <c r="G11" i="11" s="1"/>
  <c r="E12" i="11"/>
  <c r="G12" i="11" s="1"/>
  <c r="E13" i="11"/>
  <c r="E14" i="11"/>
  <c r="G14" i="11" s="1"/>
  <c r="E15" i="11"/>
  <c r="G15" i="11" s="1"/>
  <c r="E16" i="11"/>
  <c r="G16" i="11" s="1"/>
  <c r="E17" i="11"/>
  <c r="G17" i="11" s="1"/>
  <c r="G20" i="4" s="1"/>
  <c r="E18" i="11"/>
  <c r="G18" i="11" s="1"/>
  <c r="G21" i="4" s="1"/>
  <c r="E19" i="11"/>
  <c r="G19" i="11" s="1"/>
  <c r="E20" i="11"/>
  <c r="G20" i="11" s="1"/>
  <c r="E21" i="11"/>
  <c r="G21" i="11" s="1"/>
  <c r="G24" i="4" s="1"/>
  <c r="E22" i="11"/>
  <c r="G22" i="11" s="1"/>
  <c r="G25" i="4" s="1"/>
  <c r="E23" i="11"/>
  <c r="G23" i="11" s="1"/>
  <c r="E24" i="11"/>
  <c r="E25" i="11"/>
  <c r="G25" i="11" s="1"/>
  <c r="G28" i="4" s="1"/>
  <c r="E26" i="11"/>
  <c r="G26" i="11" s="1"/>
  <c r="E27" i="11"/>
  <c r="G27" i="11" s="1"/>
  <c r="E28" i="11"/>
  <c r="G28" i="11" s="1"/>
  <c r="G31" i="4" s="1"/>
  <c r="E29" i="11"/>
  <c r="G29" i="11" s="1"/>
  <c r="G32" i="4" s="1"/>
  <c r="E30" i="11"/>
  <c r="G30" i="11" s="1"/>
  <c r="G33" i="4" s="1"/>
  <c r="G2" i="11"/>
  <c r="G5" i="11"/>
  <c r="G3" i="11"/>
  <c r="G13" i="11"/>
  <c r="G24" i="11"/>
  <c r="G27" i="4" s="1"/>
  <c r="L8" i="4" l="1"/>
  <c r="L10" i="4"/>
  <c r="L11" i="4"/>
  <c r="L12" i="4"/>
  <c r="L13" i="4"/>
  <c r="L14" i="4"/>
  <c r="L15" i="4"/>
  <c r="L17" i="4"/>
  <c r="L18" i="4"/>
  <c r="L19" i="4"/>
  <c r="L20" i="4"/>
  <c r="L21" i="4"/>
  <c r="I6" i="4"/>
  <c r="I10" i="4"/>
  <c r="I11" i="4"/>
  <c r="I13" i="4"/>
  <c r="I14" i="4"/>
  <c r="I15" i="4"/>
  <c r="I17" i="4"/>
  <c r="I19" i="4"/>
  <c r="I20" i="4"/>
  <c r="I25" i="4"/>
  <c r="I32" i="4"/>
  <c r="I5" i="8"/>
  <c r="I4" i="8"/>
  <c r="F4" i="7" s="1"/>
  <c r="F5" i="7"/>
  <c r="I6" i="8"/>
  <c r="F6" i="7" s="1"/>
  <c r="I7" i="8"/>
  <c r="F7" i="7" s="1"/>
  <c r="I8" i="8"/>
  <c r="F8" i="7" s="1"/>
  <c r="I9" i="8"/>
  <c r="F9" i="7" s="1"/>
  <c r="I10" i="8"/>
  <c r="F10" i="7" s="1"/>
  <c r="I11" i="8"/>
  <c r="F11" i="7" s="1"/>
  <c r="I12" i="8"/>
  <c r="F12" i="7" s="1"/>
  <c r="I13" i="8"/>
  <c r="F13" i="7" s="1"/>
  <c r="I14" i="8"/>
  <c r="F14" i="7" s="1"/>
  <c r="I15" i="8"/>
  <c r="F15" i="7" s="1"/>
  <c r="I16" i="8"/>
  <c r="F16" i="7" s="1"/>
  <c r="I17" i="8"/>
  <c r="F17" i="7" s="1"/>
  <c r="I18" i="8"/>
  <c r="F18" i="7" s="1"/>
  <c r="I19" i="8"/>
  <c r="F19" i="7" s="1"/>
  <c r="I20" i="8"/>
  <c r="F20" i="7" s="1"/>
  <c r="I21" i="8"/>
  <c r="F21" i="7" s="1"/>
  <c r="I22" i="8"/>
  <c r="F22" i="7" s="1"/>
  <c r="I23" i="8"/>
  <c r="F23" i="7" s="1"/>
  <c r="G23" i="7" s="1"/>
  <c r="I24" i="8"/>
  <c r="F24" i="7" s="1"/>
  <c r="I25" i="8"/>
  <c r="F25" i="7" s="1"/>
  <c r="I26" i="8"/>
  <c r="I27" i="8"/>
  <c r="F27" i="7" s="1"/>
  <c r="I28" i="8"/>
  <c r="F28" i="7" s="1"/>
  <c r="I29" i="8"/>
  <c r="F29" i="7" s="1"/>
  <c r="I30" i="8"/>
  <c r="F30" i="7" s="1"/>
  <c r="I3" i="8"/>
  <c r="F3" i="7" s="1"/>
  <c r="F2" i="7"/>
  <c r="E2" i="7"/>
  <c r="E3" i="7"/>
  <c r="E4" i="7"/>
  <c r="E10" i="7"/>
  <c r="E11" i="7"/>
  <c r="E12" i="7"/>
  <c r="E13" i="7"/>
  <c r="E14" i="7"/>
  <c r="E17" i="7"/>
  <c r="E19" i="7"/>
  <c r="E20" i="7"/>
  <c r="E23" i="7"/>
  <c r="E26" i="7"/>
  <c r="E27" i="7"/>
  <c r="E28" i="7"/>
  <c r="F3" i="10"/>
  <c r="F4" i="10"/>
  <c r="F5" i="10"/>
  <c r="E5" i="7" s="1"/>
  <c r="F6" i="10"/>
  <c r="E6" i="7" s="1"/>
  <c r="F7" i="10"/>
  <c r="E7" i="7" s="1"/>
  <c r="F8" i="10"/>
  <c r="E8" i="7" s="1"/>
  <c r="F9" i="10"/>
  <c r="E9" i="7" s="1"/>
  <c r="F10" i="10"/>
  <c r="F11" i="10"/>
  <c r="F12" i="10"/>
  <c r="F13" i="10"/>
  <c r="F14" i="10"/>
  <c r="F15" i="10"/>
  <c r="E15" i="7" s="1"/>
  <c r="F16" i="10"/>
  <c r="E16" i="7" s="1"/>
  <c r="F17" i="10"/>
  <c r="F18" i="10"/>
  <c r="E18" i="7" s="1"/>
  <c r="F19" i="10"/>
  <c r="F20" i="10"/>
  <c r="F21" i="10"/>
  <c r="E21" i="7" s="1"/>
  <c r="F22" i="10"/>
  <c r="E22" i="7" s="1"/>
  <c r="F23" i="10"/>
  <c r="F24" i="10"/>
  <c r="E24" i="7" s="1"/>
  <c r="F25" i="10"/>
  <c r="E25" i="7" s="1"/>
  <c r="F26" i="10"/>
  <c r="F27" i="10"/>
  <c r="F28" i="10"/>
  <c r="F29" i="10"/>
  <c r="E29" i="7" s="1"/>
  <c r="F30" i="10"/>
  <c r="E30" i="7" s="1"/>
  <c r="F2" i="10"/>
  <c r="D3" i="7"/>
  <c r="D6" i="7"/>
  <c r="D7" i="7"/>
  <c r="D10" i="7"/>
  <c r="D11" i="7"/>
  <c r="D21" i="7"/>
  <c r="D22" i="7"/>
  <c r="D23" i="7"/>
  <c r="D26" i="7"/>
  <c r="D27" i="7"/>
  <c r="D30" i="7"/>
  <c r="D2" i="7"/>
  <c r="G2" i="7" s="1"/>
  <c r="F3" i="9"/>
  <c r="F4" i="9"/>
  <c r="D4" i="7" s="1"/>
  <c r="F5" i="9"/>
  <c r="D5" i="7" s="1"/>
  <c r="F6" i="9"/>
  <c r="F7" i="9"/>
  <c r="F8" i="9"/>
  <c r="D8" i="7" s="1"/>
  <c r="F9" i="9"/>
  <c r="D9" i="7" s="1"/>
  <c r="F10" i="9"/>
  <c r="F11" i="9"/>
  <c r="F12" i="9"/>
  <c r="D12" i="7" s="1"/>
  <c r="F13" i="9"/>
  <c r="D13" i="7" s="1"/>
  <c r="F14" i="9"/>
  <c r="D14" i="7" s="1"/>
  <c r="F15" i="9"/>
  <c r="D15" i="7" s="1"/>
  <c r="F16" i="9"/>
  <c r="D16" i="7" s="1"/>
  <c r="F17" i="9"/>
  <c r="D17" i="7" s="1"/>
  <c r="F18" i="9"/>
  <c r="D18" i="7" s="1"/>
  <c r="F19" i="9"/>
  <c r="D19" i="7" s="1"/>
  <c r="F20" i="9"/>
  <c r="D20" i="7" s="1"/>
  <c r="F21" i="9"/>
  <c r="F22" i="9"/>
  <c r="F23" i="9"/>
  <c r="F24" i="9"/>
  <c r="D24" i="7" s="1"/>
  <c r="F25" i="9"/>
  <c r="D25" i="7" s="1"/>
  <c r="F26" i="9"/>
  <c r="F27" i="9"/>
  <c r="F28" i="9"/>
  <c r="D28" i="7" s="1"/>
  <c r="F29" i="9"/>
  <c r="D29" i="7" s="1"/>
  <c r="F30" i="9"/>
  <c r="F2" i="9"/>
  <c r="F26" i="7"/>
  <c r="F8" i="6"/>
  <c r="F9" i="6"/>
  <c r="F10" i="6"/>
  <c r="F11" i="6"/>
  <c r="F12" i="6"/>
  <c r="F13" i="6"/>
  <c r="F19" i="6"/>
  <c r="F21" i="6"/>
  <c r="F22" i="6"/>
  <c r="F23" i="6"/>
  <c r="F24" i="6"/>
  <c r="F30" i="6"/>
  <c r="F3" i="5"/>
  <c r="F3" i="6" s="1"/>
  <c r="F4" i="5"/>
  <c r="F4" i="6" s="1"/>
  <c r="F5" i="5"/>
  <c r="F5" i="6" s="1"/>
  <c r="F6" i="5"/>
  <c r="F6" i="6" s="1"/>
  <c r="F7" i="5"/>
  <c r="F7" i="6" s="1"/>
  <c r="F8" i="5"/>
  <c r="F9" i="5"/>
  <c r="F10" i="5"/>
  <c r="F11" i="5"/>
  <c r="F12" i="5"/>
  <c r="F13" i="5"/>
  <c r="F14" i="5"/>
  <c r="F14" i="6" s="1"/>
  <c r="F15" i="5"/>
  <c r="F15" i="6" s="1"/>
  <c r="F16" i="5"/>
  <c r="F16" i="6" s="1"/>
  <c r="F17" i="5"/>
  <c r="F17" i="6" s="1"/>
  <c r="F18" i="5"/>
  <c r="F18" i="6" s="1"/>
  <c r="F19" i="5"/>
  <c r="F20" i="5"/>
  <c r="F20" i="6" s="1"/>
  <c r="F21" i="5"/>
  <c r="F22" i="5"/>
  <c r="F23" i="5"/>
  <c r="F24" i="5"/>
  <c r="F25" i="5"/>
  <c r="F25" i="6" s="1"/>
  <c r="F26" i="5"/>
  <c r="F26" i="6" s="1"/>
  <c r="F27" i="5"/>
  <c r="F27" i="6" s="1"/>
  <c r="F28" i="5"/>
  <c r="F28" i="6" s="1"/>
  <c r="F29" i="5"/>
  <c r="F29" i="6" s="1"/>
  <c r="F30" i="5"/>
  <c r="F2" i="5"/>
  <c r="F2" i="6" s="1"/>
  <c r="G11" i="6"/>
  <c r="J14" i="4" s="1"/>
  <c r="G10" i="6"/>
  <c r="J13" i="4" s="1"/>
  <c r="G3" i="6"/>
  <c r="J6" i="4" s="1"/>
  <c r="G4" i="6"/>
  <c r="G5" i="6"/>
  <c r="G6" i="6"/>
  <c r="G7" i="6"/>
  <c r="J10" i="4" s="1"/>
  <c r="G8" i="6"/>
  <c r="J11" i="4" s="1"/>
  <c r="G9" i="6"/>
  <c r="J12" i="4" s="1"/>
  <c r="G12" i="6"/>
  <c r="J15" i="4" s="1"/>
  <c r="G13" i="6"/>
  <c r="G14" i="6"/>
  <c r="J17" i="4" s="1"/>
  <c r="G15" i="6"/>
  <c r="J18" i="4" s="1"/>
  <c r="G16" i="6"/>
  <c r="J19" i="4" s="1"/>
  <c r="G17" i="6"/>
  <c r="J20" i="4" s="1"/>
  <c r="G18" i="6"/>
  <c r="G19" i="6"/>
  <c r="G20" i="6"/>
  <c r="G21" i="6"/>
  <c r="G22" i="6"/>
  <c r="J25" i="4" s="1"/>
  <c r="G23" i="6"/>
  <c r="G24" i="6"/>
  <c r="G25" i="6"/>
  <c r="G26" i="6"/>
  <c r="G27" i="6"/>
  <c r="G28" i="6"/>
  <c r="G29" i="6"/>
  <c r="J32" i="4" s="1"/>
  <c r="G30" i="6"/>
  <c r="G2" i="6"/>
  <c r="C16" i="3"/>
  <c r="I12" i="4" l="1"/>
  <c r="G30" i="7"/>
  <c r="G29" i="7"/>
  <c r="G28" i="7"/>
  <c r="G27" i="7"/>
  <c r="K30" i="4" s="1"/>
  <c r="G26" i="7"/>
  <c r="G25" i="7"/>
  <c r="G24" i="7"/>
  <c r="G22" i="7"/>
  <c r="G21" i="7"/>
  <c r="M5" i="4"/>
  <c r="N5" i="4" s="1"/>
  <c r="G20" i="7"/>
  <c r="G19" i="7"/>
  <c r="G17" i="7"/>
  <c r="K20" i="4" s="1"/>
  <c r="G18" i="7"/>
  <c r="H20" i="4"/>
  <c r="M20" i="4" s="1"/>
  <c r="N20" i="4" s="1"/>
  <c r="G16" i="7"/>
  <c r="H19" i="4" s="1"/>
  <c r="G15" i="7"/>
  <c r="G14" i="7"/>
  <c r="K17" i="4" s="1"/>
  <c r="G13" i="7"/>
  <c r="G12" i="7"/>
  <c r="G11" i="7"/>
  <c r="H14" i="4" s="1"/>
  <c r="G10" i="7"/>
  <c r="G9" i="7"/>
  <c r="G8" i="7"/>
  <c r="K11" i="4" s="1"/>
  <c r="G7" i="7"/>
  <c r="K10" i="4" s="1"/>
  <c r="H10" i="4"/>
  <c r="M10" i="4"/>
  <c r="N10" i="4" s="1"/>
  <c r="G6" i="7"/>
  <c r="G5" i="7"/>
  <c r="M8" i="4" s="1"/>
  <c r="N8" i="4" s="1"/>
  <c r="M26" i="4"/>
  <c r="N26" i="4" s="1"/>
  <c r="G4" i="7"/>
  <c r="M7" i="4" s="1"/>
  <c r="N7" i="4" s="1"/>
  <c r="G3" i="7"/>
  <c r="M6" i="4"/>
  <c r="N6" i="4" s="1"/>
  <c r="K32" i="4" l="1"/>
  <c r="H32" i="4"/>
  <c r="L32" i="4"/>
  <c r="L31" i="4"/>
  <c r="K31" i="4"/>
  <c r="L30" i="4"/>
  <c r="M30" i="4"/>
  <c r="N30" i="4" s="1"/>
  <c r="L29" i="4"/>
  <c r="H29" i="4"/>
  <c r="L25" i="4"/>
  <c r="K25" i="4"/>
  <c r="M23" i="4"/>
  <c r="N23" i="4" s="1"/>
  <c r="M22" i="4"/>
  <c r="N22" i="4" s="1"/>
  <c r="M21" i="4"/>
  <c r="N21" i="4" s="1"/>
  <c r="K19" i="4"/>
  <c r="M19" i="4" s="1"/>
  <c r="N19" i="4" s="1"/>
  <c r="K18" i="4"/>
  <c r="H18" i="4"/>
  <c r="H17" i="4"/>
  <c r="M17" i="4" s="1"/>
  <c r="N17" i="4" s="1"/>
  <c r="K15" i="4"/>
  <c r="H15" i="4"/>
  <c r="K14" i="4"/>
  <c r="M14" i="4" s="1"/>
  <c r="N14" i="4" s="1"/>
  <c r="H13" i="4"/>
  <c r="K13" i="4"/>
  <c r="H12" i="4"/>
  <c r="K12" i="4"/>
  <c r="H11" i="4"/>
  <c r="M11" i="4"/>
  <c r="N11" i="4" s="1"/>
  <c r="M33" i="4" l="1"/>
  <c r="N33" i="4" s="1"/>
  <c r="M32" i="4"/>
  <c r="N32" i="4" s="1"/>
  <c r="M31" i="4"/>
  <c r="N31" i="4" s="1"/>
  <c r="M29" i="4"/>
  <c r="N29" i="4" s="1"/>
  <c r="M28" i="4"/>
  <c r="N28" i="4" s="1"/>
  <c r="M27" i="4"/>
  <c r="N27" i="4" s="1"/>
  <c r="M25" i="4"/>
  <c r="N25" i="4" s="1"/>
  <c r="M24" i="4"/>
  <c r="N24" i="4" s="1"/>
  <c r="M18" i="4"/>
  <c r="N18" i="4" s="1"/>
  <c r="M16" i="4"/>
  <c r="N16" i="4" s="1"/>
  <c r="M15" i="4"/>
  <c r="N15" i="4" s="1"/>
  <c r="M13" i="4"/>
  <c r="N13" i="4" s="1"/>
  <c r="M12" i="4"/>
  <c r="N12" i="4" s="1"/>
  <c r="M9" i="4"/>
  <c r="N9" i="4" s="1"/>
</calcChain>
</file>

<file path=xl/sharedStrings.xml><?xml version="1.0" encoding="utf-8"?>
<sst xmlns="http://schemas.openxmlformats.org/spreadsheetml/2006/main" count="821" uniqueCount="148">
  <si>
    <t>KODE MK</t>
  </si>
  <si>
    <t>D1E2A03P</t>
  </si>
  <si>
    <t>NAMA MK</t>
  </si>
  <si>
    <t>DASAR - DASAR PEMROGRAMAN</t>
  </si>
  <si>
    <t>NAMA KELAS</t>
  </si>
  <si>
    <t>1A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</si>
  <si>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</si>
  <si>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</si>
  <si>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</si>
  <si>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</si>
  <si>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</si>
  <si>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</si>
  <si>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</si>
  <si>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</si>
  <si>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</si>
  <si>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</si>
  <si>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</si>
  <si>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</si>
  <si>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</si>
  <si>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</si>
  <si>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</si>
  <si>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</si>
  <si>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</si>
  <si>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</si>
  <si>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</si>
  <si>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</si>
  <si>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</si>
  <si>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</si>
  <si>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</si>
  <si>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</si>
  <si>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</si>
  <si>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</si>
  <si>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</si>
  <si>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</si>
  <si>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</si>
  <si>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</si>
  <si>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</si>
  <si>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</si>
  <si>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</si>
  <si>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</si>
  <si>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</si>
  <si>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</si>
  <si>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</si>
  <si>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</si>
  <si>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</si>
  <si>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</si>
  <si>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</si>
  <si>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</si>
  <si>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</si>
  <si>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</si>
  <si>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</si>
  <si>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</si>
  <si>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</si>
  <si>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</si>
  <si>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</si>
  <si>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</si>
  <si>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</si>
  <si>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</si>
  <si>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</si>
  <si>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</si>
  <si>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</si>
  <si>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</si>
  <si>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</si>
  <si>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</si>
  <si>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</si>
  <si>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</si>
  <si>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</si>
  <si>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</si>
  <si>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 - DASAR PEMROGRAMAN (D1E2A03P)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</si>
  <si>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</si>
  <si>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</si>
  <si>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</si>
  <si>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</si>
  <si>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</si>
  <si>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</si>
  <si>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</si>
  <si>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</si>
  <si>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</si>
  <si>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ARIS RIFKI MAULANA</t>
  </si>
  <si>
    <t>ABI ABDILLAH</t>
  </si>
  <si>
    <t>ANDI FIRMANSYAH</t>
  </si>
  <si>
    <t>MUHAMAD SUFYAN</t>
  </si>
  <si>
    <t>A. FARID ZULKARNAIN</t>
  </si>
  <si>
    <t>ADI SUPRIYADI</t>
  </si>
  <si>
    <t>ADLUL RAHMAN</t>
  </si>
  <si>
    <t>ADRIYAN EKA SYAPUTRA</t>
  </si>
  <si>
    <t>AFRIJAL</t>
  </si>
  <si>
    <t>AKMAL NURUL HAERATUNISA</t>
  </si>
  <si>
    <t>ANA ULFAIRAH</t>
  </si>
  <si>
    <t>ARDIAN APRIANSYAH</t>
  </si>
  <si>
    <t>ASSTIANI SYAFIRA NISFI</t>
  </si>
  <si>
    <t>ASTUTI</t>
  </si>
  <si>
    <t>BAIQ PUTRI DWIRANI SANISCARA</t>
  </si>
  <si>
    <t>BASO ARA SATRIYA</t>
  </si>
  <si>
    <t>CANTIKA SASTRA NANDA DERMAWAN</t>
  </si>
  <si>
    <t>DINDA SAFIRA LESTARI</t>
  </si>
  <si>
    <t>FADILATUL AZIZAH</t>
  </si>
  <si>
    <t>FITRA JUNIOR SAPUTRA</t>
  </si>
  <si>
    <t>GINAN ALFIAN ASTAMA AZARIA</t>
  </si>
  <si>
    <t>IGA INDRAWATI</t>
  </si>
  <si>
    <t>IHWAL IRLANDIKA</t>
  </si>
  <si>
    <t>IIN SUPRIYANTI</t>
  </si>
  <si>
    <t>ILHAM ABIMAYU</t>
  </si>
  <si>
    <t>JUNIZAR MAULANA</t>
  </si>
  <si>
    <t>M. DIMAS</t>
  </si>
  <si>
    <t>M. FAUJAN</t>
  </si>
  <si>
    <t>M. KADRIA</t>
  </si>
  <si>
    <t>TUGAS1</t>
  </si>
  <si>
    <t>TUGAS2</t>
  </si>
  <si>
    <t>TOTAL</t>
  </si>
  <si>
    <t>TUGAS3</t>
  </si>
  <si>
    <t>TES 2</t>
  </si>
  <si>
    <t>TES3</t>
  </si>
  <si>
    <t>NILAI PROGRAM</t>
  </si>
  <si>
    <t>NILAI LAPORAN</t>
  </si>
  <si>
    <t>NILAI PEMAHAMAN CODE</t>
  </si>
  <si>
    <t>VARIABLE DAN TIPE DATA</t>
  </si>
  <si>
    <t>VALIDASI</t>
  </si>
  <si>
    <t>PERULANGAN</t>
  </si>
  <si>
    <t>VARIABLE PENYIMPANAN DATA</t>
  </si>
  <si>
    <t>NIL RATA2</t>
  </si>
  <si>
    <t>TOTAL NILAI</t>
  </si>
  <si>
    <t>Kesamaan Hasil Dengan yang diberikan</t>
  </si>
  <si>
    <t>Code Berjalan tanpa error</t>
  </si>
  <si>
    <t>total</t>
  </si>
  <si>
    <t>struktur penulisan</t>
  </si>
  <si>
    <t>penjelasan detail tentang code dan analisa code yang bagus</t>
  </si>
  <si>
    <t>INPUT DAN ARITMATIKA</t>
  </si>
  <si>
    <t>total kehadiran</t>
  </si>
  <si>
    <t>total nilai kehadiran</t>
  </si>
  <si>
    <t>himasti</t>
  </si>
  <si>
    <t>SOAL1</t>
  </si>
  <si>
    <t>SOAL2</t>
  </si>
  <si>
    <t>SOAL3</t>
  </si>
  <si>
    <t>SOAL4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</si>
  <si>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</si>
  <si>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</si>
  <si>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</si>
  <si>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</si>
  <si>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</si>
  <si>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</si>
  <si>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</si>
  <si>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</si>
  <si>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</si>
  <si>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</si>
  <si>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Column12</t>
  </si>
  <si>
    <t>Column13</t>
  </si>
  <si>
    <t>Column14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</si>
</sst>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/>
    <xf numFmtId="0" fontId="0" fillId="4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6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18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C1728A-21C8-8640-A138-76C964F2952A}" name="Table3" displayName="Table3" ref="A1:K30" totalsRowShown="0" headerRowDxfId="17" headerRowBorderDxfId="16" tableBorderDxfId="15" totalsRowBorderDxfId="14">
  <autoFilter ref="A1:K30" xr:uid="{39C1728A-21C8-8640-A138-76C964F2952A}"/>
  <tableColumns count="11">
    <tableColumn id="1" xr3:uid="{D52FDAA3-74D3-BA4A-A521-B8FD75639719}" name="No." dataDxfId="13"/>
    <tableColumn id="2" xr3:uid="{5F7441A3-C006-C94C-86F5-5C266A076ED3}" name="NIM" dataDxfId="12"/>
    <tableColumn id="3" xr3:uid="{249B24CF-6D54-9142-8505-B14236B90839}" name="Nama Mahasiswa" dataDxfId="11"/>
    <tableColumn id="4" xr3:uid="{4E76A4B5-F92F-B147-ADD3-C798F557528F}" name="Aktivitas Partisipatif" dataDxfId="10"/>
    <tableColumn id="5" xr3:uid="{5ACCD68A-75DE-2942-BBAB-0FAA2C30FB65}" name="Hasil Proyek" dataDxfId="9"/>
    <tableColumn id="6" xr3:uid="{C28AB5CD-3863-C344-B2C3-34A66790C86C}" name="Quiz" dataDxfId="8"/>
    <tableColumn id="7" xr3:uid="{F32607F5-04C4-694F-9B46-61AD02A980E2}" name="Tugas" dataDxfId="7"/>
    <tableColumn id="8" xr3:uid="{C6198495-C56E-2742-A1BA-847A7BA7D118}" name="UTS" dataDxfId="6"/>
    <tableColumn id="9" xr3:uid="{D8E4CF51-936D-D64A-9EAE-2CC42EF64D70}" name="UAS" dataDxfId="5"/>
    <tableColumn id="10" xr3:uid="{F2C7FD88-B0FD-1743-8A4E-076F9CF1CB2F}" name="Nilai Akhir" dataDxfId="4"/>
    <tableColumn id="11" xr3:uid="{F539A2DE-7D21-2D42-B478-D44290E4843C}" name="Nilai Huruf" dataDxfId="3"/>
  </tableColumns>
  <tableStyleInfo name="TableStyleLight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9545AE-7389-4141-B1FA-4655418BE7AA}" name="Table2" displayName="Table2" ref="A1:E32" totalsRowShown="0">
  <autoFilter ref="A1:E32" xr:uid="{AA9545AE-7389-4141-B1FA-4655418BE7AA}"/>
  <tableColumns count="5">
    <tableColumn id="1" xr3:uid="{D3C6C17D-A9C9-1841-B6FE-5F3F37A1985E}" name="Column1"/>
    <tableColumn id="2" xr3:uid="{FB1107BA-2536-CD4A-997B-1620CE8502FF}" name="Column2"/>
    <tableColumn id="12" xr3:uid="{91A23BBD-CDD5-7840-A693-E3E1C2189219}" name="Column12"/>
    <tableColumn id="13" xr3:uid="{B064EF3F-2C45-2042-8DD2-5DF0D65B604B}" name="Column13"/>
    <tableColumn id="14" xr3:uid="{1788EF1E-ADBC-1B40-AE80-AE07550AD18F}" name="Column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5D8564-2987-BE45-BFA0-F5B6AF8F083D}" name="Table1" displayName="Table1" ref="A3:J32" totalsRowShown="0">
  <autoFilter ref="A3:J32" xr:uid="{D45D8564-2987-BE45-BFA0-F5B6AF8F083D}"/>
  <tableColumns count="10">
    <tableColumn id="1" xr3:uid="{A627FF0C-7DD7-C146-800F-AC7815113588}" name="Column1"/>
    <tableColumn id="2" xr3:uid="{1EF5816E-C714-B948-A85C-60DD77F44DF7}" name="Column2"/>
    <tableColumn id="3" xr3:uid="{F07423B2-D84A-5D45-A4C0-15E4630F677A}" name="Column3"/>
    <tableColumn id="4" xr3:uid="{6ADC5724-1163-4647-919B-E466723AD53A}" name="Column4"/>
    <tableColumn id="5" xr3:uid="{54CA853D-BF17-134A-9D14-C48765F1D3C7}" name="Column5"/>
    <tableColumn id="6" xr3:uid="{DA0975F8-DAAA-6642-A15F-AD3088E3E475}" name="Column6"/>
    <tableColumn id="7" xr3:uid="{DBB07102-C721-3E49-8250-6E0A69053BA3}" name="Column7"/>
    <tableColumn id="8" xr3:uid="{32F718D6-679A-514D-B5A2-FCBAAED1116B}" name="Column8"/>
    <tableColumn id="9" xr3:uid="{1E71B7D6-5799-BF4F-9FB2-1C75EEFA2881}" name="Column9"/>
    <tableColumn id="10" xr3:uid="{76D4CA82-E57F-CA43-B972-91A291F35DBD}" name="Column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0B99040-3A29-614B-B845-79DF66293CC3}" name="Table4" displayName="Table4" ref="A1:J30" totalsRowShown="0">
  <autoFilter ref="A1:J30" xr:uid="{60B99040-3A29-614B-B845-79DF66293CC3}"/>
  <tableColumns count="10">
    <tableColumn id="1" xr3:uid="{8627A0FC-14B3-5C4E-BB90-C540E69AAB85}" name="NIM"/>
    <tableColumn id="2" xr3:uid="{672FF2EA-E102-DE48-BFB6-B670CB3CD0B1}" name="Nama Mahasiswa"/>
    <tableColumn id="3" xr3:uid="{34CDE6F2-AD36-5C4D-A148-707AFD97DEB7}" name="Aktivitas Partisipatif"/>
    <tableColumn id="4" xr3:uid="{ABB0CD34-90BD-BC41-98DE-E59E7E719AFF}" name="Hasil Proyek"/>
    <tableColumn id="5" xr3:uid="{E0E422E6-0935-2D43-88E6-CF824EC52707}" name="Quiz"/>
    <tableColumn id="6" xr3:uid="{E5053603-6DDC-C14E-BD28-A8820E1783E2}" name="Tugas"/>
    <tableColumn id="7" xr3:uid="{8064C383-F377-D543-AF8A-E1D87343B10F}" name="UTS"/>
    <tableColumn id="8" xr3:uid="{37D13FB1-11A2-1540-AACE-E281E15630B2}" name="UAS"/>
    <tableColumn id="9" xr3:uid="{1C1B3D45-9D31-194A-BA96-314276DD0F8A}" name="Nilai Akhir"/>
    <tableColumn id="10" xr3:uid="{E31E39D1-4CA0-274F-97DE-20D00855BFA6}" name="Nilai Huruf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0" sqref="C2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1234582555</v>
      </c>
    </row>
    <row r="11" spans="1:4" x14ac:dyDescent="0.2">
      <c r="A11">
        <v>2</v>
      </c>
      <c r="B11" s="3"/>
      <c r="C11" s="3"/>
      <c r="D11">
        <v>1234582555</v>
      </c>
    </row>
    <row r="12" spans="1:4" x14ac:dyDescent="0.2">
      <c r="A12">
        <v>3</v>
      </c>
      <c r="B12" s="3"/>
      <c r="C12" s="3"/>
      <c r="D12">
        <v>1234582555</v>
      </c>
    </row>
    <row r="13" spans="1:4" x14ac:dyDescent="0.2">
      <c r="A13">
        <v>4</v>
      </c>
      <c r="B13" s="3"/>
      <c r="C13" s="3"/>
      <c r="D13">
        <v>1234582555</v>
      </c>
    </row>
    <row r="14" spans="1:4" x14ac:dyDescent="0.2">
      <c r="A14">
        <v>5</v>
      </c>
      <c r="B14" s="3"/>
      <c r="C14" s="3"/>
      <c r="D14">
        <v>1234582555</v>
      </c>
    </row>
    <row r="15" spans="1:4" x14ac:dyDescent="0.2">
      <c r="A15">
        <v>6</v>
      </c>
      <c r="B15" s="3"/>
      <c r="C15" s="3"/>
      <c r="D15">
        <v>1234582555</v>
      </c>
    </row>
    <row r="16" spans="1:4" x14ac:dyDescent="0.2">
      <c r="A16">
        <v>7</v>
      </c>
      <c r="B16" s="3"/>
      <c r="C16" s="3"/>
      <c r="D16">
        <v>1234582555</v>
      </c>
    </row>
    <row r="17" spans="1:4" x14ac:dyDescent="0.2">
      <c r="A17">
        <v>8</v>
      </c>
      <c r="B17" s="3"/>
      <c r="C17" s="3"/>
      <c r="D17">
        <v>1234582555</v>
      </c>
    </row>
    <row r="18" spans="1:4" x14ac:dyDescent="0.2">
      <c r="A18">
        <v>9</v>
      </c>
      <c r="B18" s="3"/>
      <c r="C18" s="3"/>
      <c r="D18">
        <v>1234582555</v>
      </c>
    </row>
    <row r="19" spans="1:4" x14ac:dyDescent="0.2">
      <c r="A19">
        <v>10</v>
      </c>
      <c r="B19" s="3"/>
      <c r="C19" s="3"/>
      <c r="D19">
        <v>1234582555</v>
      </c>
    </row>
    <row r="20" spans="1:4" x14ac:dyDescent="0.2">
      <c r="A20">
        <v>11</v>
      </c>
      <c r="B20" s="3"/>
      <c r="C20" s="3"/>
      <c r="D20">
        <v>1234582555</v>
      </c>
    </row>
    <row r="21" spans="1:4" x14ac:dyDescent="0.2">
      <c r="A21">
        <v>12</v>
      </c>
      <c r="B21" s="3"/>
      <c r="C21" s="3"/>
      <c r="D21">
        <v>1234582555</v>
      </c>
    </row>
    <row r="22" spans="1:4" x14ac:dyDescent="0.2">
      <c r="A22">
        <v>13</v>
      </c>
      <c r="B22" s="3"/>
      <c r="C22" s="3"/>
      <c r="D22">
        <v>1234582555</v>
      </c>
    </row>
    <row r="23" spans="1:4" x14ac:dyDescent="0.2">
      <c r="A23">
        <v>14</v>
      </c>
      <c r="B23" s="3"/>
      <c r="C23" s="3"/>
      <c r="D23">
        <v>1234582555</v>
      </c>
    </row>
    <row r="24" spans="1:4" x14ac:dyDescent="0.2">
      <c r="A24">
        <v>15</v>
      </c>
      <c r="B24" s="3"/>
      <c r="C24" s="3"/>
      <c r="D24">
        <v>1234582555</v>
      </c>
    </row>
    <row r="25" spans="1:4" x14ac:dyDescent="0.2">
      <c r="A25">
        <v>16</v>
      </c>
      <c r="B25" s="3"/>
      <c r="C25" s="3"/>
      <c r="D25">
        <v>1234582555</v>
      </c>
    </row>
  </sheetData>
  <sheetProtection password="EE11" sheet="1"/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B4FE-C312-C043-9A7E-0A46DF9D0188}">
  <dimension ref="A1:K30"/>
  <sheetViews>
    <sheetView workbookViewId="0">
      <selection sqref="A1:K30"/>
    </sheetView>
  </sheetViews>
  <sheetFormatPr baseColWidth="10" defaultRowHeight="15" x14ac:dyDescent="0.2"/>
  <cols>
    <col min="2" max="2" width="11.83203125" bestFit="1" customWidth="1"/>
    <col min="3" max="3" width="29.5" bestFit="1" customWidth="1"/>
    <col min="4" max="4" width="18.6640625" customWidth="1"/>
    <col min="5" max="5" width="12.6640625" customWidth="1"/>
    <col min="10" max="10" width="11.33203125" customWidth="1"/>
    <col min="11" max="11" width="11.6640625" customWidth="1"/>
  </cols>
  <sheetData>
    <row r="1" spans="1:11" x14ac:dyDescent="0.2">
      <c r="A1" s="16" t="s">
        <v>53</v>
      </c>
      <c r="B1" s="17" t="s">
        <v>69</v>
      </c>
      <c r="C1" s="17" t="s">
        <v>70</v>
      </c>
      <c r="D1" s="17" t="s">
        <v>59</v>
      </c>
      <c r="E1" s="17" t="s">
        <v>62</v>
      </c>
      <c r="F1" s="17" t="s">
        <v>64</v>
      </c>
      <c r="G1" s="17" t="s">
        <v>65</v>
      </c>
      <c r="H1" s="17" t="s">
        <v>74</v>
      </c>
      <c r="I1" s="17" t="s">
        <v>75</v>
      </c>
      <c r="J1" s="17" t="s">
        <v>76</v>
      </c>
      <c r="K1" s="18" t="s">
        <v>77</v>
      </c>
    </row>
    <row r="2" spans="1:11" x14ac:dyDescent="0.2">
      <c r="A2" s="14">
        <v>1</v>
      </c>
      <c r="B2" s="12">
        <v>20240410500001</v>
      </c>
      <c r="C2" s="12" t="s">
        <v>78</v>
      </c>
      <c r="D2" s="12">
        <v>2.5</v>
      </c>
      <c r="E2" s="12">
        <v>0</v>
      </c>
      <c r="F2" s="12">
        <v>0</v>
      </c>
      <c r="G2" s="12">
        <v>0</v>
      </c>
      <c r="H2" s="12">
        <v>0</v>
      </c>
      <c r="I2" s="12">
        <v>0</v>
      </c>
      <c r="J2" s="12">
        <v>0.25</v>
      </c>
      <c r="K2" s="15" t="s">
        <v>25</v>
      </c>
    </row>
    <row r="3" spans="1:11" x14ac:dyDescent="0.2">
      <c r="A3" s="14">
        <v>2</v>
      </c>
      <c r="B3" s="12">
        <v>20240410500002</v>
      </c>
      <c r="C3" s="12" t="s">
        <v>79</v>
      </c>
      <c r="D3" s="12">
        <v>98.75</v>
      </c>
      <c r="E3" s="12">
        <v>53.699999999999996</v>
      </c>
      <c r="F3" s="12">
        <v>55</v>
      </c>
      <c r="G3" s="12">
        <v>55</v>
      </c>
      <c r="H3" s="12">
        <v>53.699999999999996</v>
      </c>
      <c r="I3" s="12">
        <v>53.699999999999996</v>
      </c>
      <c r="J3" s="12">
        <v>58.594999999999999</v>
      </c>
      <c r="K3" s="15" t="s">
        <v>37</v>
      </c>
    </row>
    <row r="4" spans="1:11" x14ac:dyDescent="0.2">
      <c r="A4" s="14">
        <v>3</v>
      </c>
      <c r="B4" s="12">
        <v>20240410500003</v>
      </c>
      <c r="C4" s="12" t="s">
        <v>80</v>
      </c>
      <c r="D4" s="12">
        <v>95</v>
      </c>
      <c r="E4" s="12">
        <v>29.099999999999998</v>
      </c>
      <c r="F4" s="12">
        <v>0</v>
      </c>
      <c r="G4" s="12">
        <v>0</v>
      </c>
      <c r="H4" s="12">
        <v>29.099999999999998</v>
      </c>
      <c r="I4" s="12">
        <v>29.099999999999998</v>
      </c>
      <c r="J4" s="12">
        <v>26.96</v>
      </c>
      <c r="K4" s="15" t="s">
        <v>31</v>
      </c>
    </row>
    <row r="5" spans="1:11" x14ac:dyDescent="0.2">
      <c r="A5" s="14">
        <v>4</v>
      </c>
      <c r="B5" s="12">
        <v>20240410500004</v>
      </c>
      <c r="C5" s="12" t="s">
        <v>81</v>
      </c>
      <c r="D5" s="12">
        <v>100</v>
      </c>
      <c r="E5" s="12">
        <v>30.5</v>
      </c>
      <c r="F5" s="12">
        <v>37.5</v>
      </c>
      <c r="G5" s="12">
        <v>37.5</v>
      </c>
      <c r="H5" s="12">
        <v>30.5</v>
      </c>
      <c r="I5" s="12">
        <v>30.5</v>
      </c>
      <c r="J5" s="12">
        <v>39.549999999999997</v>
      </c>
      <c r="K5" s="15" t="s">
        <v>31</v>
      </c>
    </row>
    <row r="6" spans="1:11" x14ac:dyDescent="0.2">
      <c r="A6" s="14">
        <v>5</v>
      </c>
      <c r="B6" s="12">
        <v>20240410510001</v>
      </c>
      <c r="C6" s="12" t="s">
        <v>82</v>
      </c>
      <c r="D6" s="12">
        <v>15</v>
      </c>
      <c r="E6" s="12">
        <v>7.5</v>
      </c>
      <c r="F6" s="12">
        <v>0</v>
      </c>
      <c r="G6" s="12">
        <v>0</v>
      </c>
      <c r="H6" s="12">
        <v>7.5</v>
      </c>
      <c r="I6" s="12">
        <v>7.5</v>
      </c>
      <c r="J6" s="12">
        <v>6</v>
      </c>
      <c r="K6" s="15" t="s">
        <v>28</v>
      </c>
    </row>
    <row r="7" spans="1:11" x14ac:dyDescent="0.2">
      <c r="A7" s="14">
        <v>6</v>
      </c>
      <c r="B7" s="12">
        <v>20240410510002</v>
      </c>
      <c r="C7" s="12" t="s">
        <v>83</v>
      </c>
      <c r="D7" s="12">
        <v>100</v>
      </c>
      <c r="E7" s="12">
        <v>86.449999999999989</v>
      </c>
      <c r="F7" s="12">
        <v>62.5</v>
      </c>
      <c r="G7" s="12">
        <v>62.5</v>
      </c>
      <c r="H7" s="12">
        <v>86.449999999999989</v>
      </c>
      <c r="I7" s="12">
        <v>86.449999999999989</v>
      </c>
      <c r="J7" s="12">
        <v>80.61999999999999</v>
      </c>
      <c r="K7" s="15" t="s">
        <v>52</v>
      </c>
    </row>
    <row r="8" spans="1:11" x14ac:dyDescent="0.2">
      <c r="A8" s="14">
        <v>7</v>
      </c>
      <c r="B8" s="12">
        <v>20240410510003</v>
      </c>
      <c r="C8" s="12" t="s">
        <v>84</v>
      </c>
      <c r="D8" s="12">
        <v>91.25</v>
      </c>
      <c r="E8" s="12">
        <v>49.2</v>
      </c>
      <c r="F8" s="12">
        <v>55</v>
      </c>
      <c r="G8" s="12">
        <v>55</v>
      </c>
      <c r="H8" s="12">
        <v>49.2</v>
      </c>
      <c r="I8" s="12">
        <v>49.2</v>
      </c>
      <c r="J8" s="12">
        <v>55.14500000000001</v>
      </c>
      <c r="K8" s="15" t="s">
        <v>37</v>
      </c>
    </row>
    <row r="9" spans="1:11" x14ac:dyDescent="0.2">
      <c r="A9" s="14">
        <v>8</v>
      </c>
      <c r="B9" s="12">
        <v>20240410510004</v>
      </c>
      <c r="C9" s="12" t="s">
        <v>85</v>
      </c>
      <c r="D9" s="12">
        <v>97.5</v>
      </c>
      <c r="E9" s="12">
        <v>45.599999999999994</v>
      </c>
      <c r="F9" s="12">
        <v>17.5</v>
      </c>
      <c r="G9" s="12">
        <v>17.5</v>
      </c>
      <c r="H9" s="12">
        <v>45.599999999999994</v>
      </c>
      <c r="I9" s="12">
        <v>45.599999999999994</v>
      </c>
      <c r="J9" s="12">
        <v>42.36</v>
      </c>
      <c r="K9" s="15" t="s">
        <v>31</v>
      </c>
    </row>
    <row r="10" spans="1:11" x14ac:dyDescent="0.2">
      <c r="A10" s="14">
        <v>9</v>
      </c>
      <c r="B10" s="12">
        <v>20240410510005</v>
      </c>
      <c r="C10" s="12" t="s">
        <v>86</v>
      </c>
      <c r="D10" s="12">
        <v>96.25</v>
      </c>
      <c r="E10" s="12">
        <v>43.7</v>
      </c>
      <c r="F10" s="12">
        <v>50</v>
      </c>
      <c r="G10" s="12">
        <v>50</v>
      </c>
      <c r="H10" s="12">
        <v>43.7</v>
      </c>
      <c r="I10" s="12">
        <v>43.7</v>
      </c>
      <c r="J10" s="12">
        <v>50.844999999999999</v>
      </c>
      <c r="K10" s="15" t="s">
        <v>34</v>
      </c>
    </row>
    <row r="11" spans="1:11" x14ac:dyDescent="0.2">
      <c r="A11" s="14">
        <v>10</v>
      </c>
      <c r="B11" s="12">
        <v>20240410510006</v>
      </c>
      <c r="C11" s="12" t="s">
        <v>87</v>
      </c>
      <c r="D11" s="12">
        <v>100</v>
      </c>
      <c r="E11" s="12">
        <v>93</v>
      </c>
      <c r="F11" s="12">
        <v>67.5</v>
      </c>
      <c r="G11" s="12">
        <v>67.5</v>
      </c>
      <c r="H11" s="12">
        <v>93</v>
      </c>
      <c r="I11" s="12">
        <v>93</v>
      </c>
      <c r="J11" s="12">
        <v>86.05</v>
      </c>
      <c r="K11" s="15" t="s">
        <v>52</v>
      </c>
    </row>
    <row r="12" spans="1:11" x14ac:dyDescent="0.2">
      <c r="A12" s="14">
        <v>11</v>
      </c>
      <c r="B12" s="12">
        <v>20240410510007</v>
      </c>
      <c r="C12" s="12" t="s">
        <v>88</v>
      </c>
      <c r="D12" s="12">
        <v>100</v>
      </c>
      <c r="E12" s="12">
        <v>72.449999999999989</v>
      </c>
      <c r="F12" s="12">
        <v>55</v>
      </c>
      <c r="G12" s="12">
        <v>55</v>
      </c>
      <c r="H12" s="12">
        <v>72.449999999999989</v>
      </c>
      <c r="I12" s="12">
        <v>72.449999999999989</v>
      </c>
      <c r="J12" s="12">
        <v>69.97</v>
      </c>
      <c r="K12" s="15" t="s">
        <v>43</v>
      </c>
    </row>
    <row r="13" spans="1:11" x14ac:dyDescent="0.2">
      <c r="A13" s="14">
        <v>12</v>
      </c>
      <c r="B13" s="12">
        <v>20240410510008</v>
      </c>
      <c r="C13" s="12" t="s">
        <v>89</v>
      </c>
      <c r="D13" s="12">
        <v>2.5</v>
      </c>
      <c r="E13" s="12">
        <v>0</v>
      </c>
      <c r="F13" s="12">
        <v>37.5</v>
      </c>
      <c r="G13" s="12">
        <v>37.5</v>
      </c>
      <c r="H13" s="12">
        <v>0</v>
      </c>
      <c r="I13" s="12">
        <v>0</v>
      </c>
      <c r="J13" s="12">
        <v>11.5</v>
      </c>
      <c r="K13" s="15" t="s">
        <v>28</v>
      </c>
    </row>
    <row r="14" spans="1:11" x14ac:dyDescent="0.2">
      <c r="A14" s="14">
        <v>13</v>
      </c>
      <c r="B14" s="12">
        <v>20240410510009</v>
      </c>
      <c r="C14" s="12" t="s">
        <v>90</v>
      </c>
      <c r="D14" s="12">
        <v>100</v>
      </c>
      <c r="E14" s="12">
        <v>54.9</v>
      </c>
      <c r="F14" s="12">
        <v>55</v>
      </c>
      <c r="G14" s="12">
        <v>55</v>
      </c>
      <c r="H14" s="12">
        <v>54.9</v>
      </c>
      <c r="I14" s="12">
        <v>54.9</v>
      </c>
      <c r="J14" s="12">
        <v>59.440000000000005</v>
      </c>
      <c r="K14" s="15" t="s">
        <v>37</v>
      </c>
    </row>
    <row r="15" spans="1:11" x14ac:dyDescent="0.2">
      <c r="A15" s="14">
        <v>14</v>
      </c>
      <c r="B15" s="12">
        <v>20240410510010</v>
      </c>
      <c r="C15" s="12" t="s">
        <v>91</v>
      </c>
      <c r="D15" s="12">
        <v>98.75</v>
      </c>
      <c r="E15" s="12">
        <v>23.45</v>
      </c>
      <c r="F15" s="12">
        <v>0</v>
      </c>
      <c r="G15" s="12">
        <v>0</v>
      </c>
      <c r="H15" s="12">
        <v>23.45</v>
      </c>
      <c r="I15" s="12">
        <v>23.45</v>
      </c>
      <c r="J15" s="12">
        <v>23.945</v>
      </c>
      <c r="K15" s="15" t="s">
        <v>28</v>
      </c>
    </row>
    <row r="16" spans="1:11" x14ac:dyDescent="0.2">
      <c r="A16" s="14">
        <v>15</v>
      </c>
      <c r="B16" s="12">
        <v>20240410510011</v>
      </c>
      <c r="C16" s="12" t="s">
        <v>92</v>
      </c>
      <c r="D16" s="12">
        <v>98.75</v>
      </c>
      <c r="E16" s="12">
        <v>80.599999999999994</v>
      </c>
      <c r="F16" s="12">
        <v>75</v>
      </c>
      <c r="G16" s="12">
        <v>75</v>
      </c>
      <c r="H16" s="12">
        <v>80.599999999999994</v>
      </c>
      <c r="I16" s="12">
        <v>80.599999999999994</v>
      </c>
      <c r="J16" s="12">
        <v>80.735000000000014</v>
      </c>
      <c r="K16" s="15" t="s">
        <v>52</v>
      </c>
    </row>
    <row r="17" spans="1:11" x14ac:dyDescent="0.2">
      <c r="A17" s="14">
        <v>16</v>
      </c>
      <c r="B17" s="12">
        <v>20240410510012</v>
      </c>
      <c r="C17" s="12" t="s">
        <v>93</v>
      </c>
      <c r="D17" s="12">
        <v>100</v>
      </c>
      <c r="E17" s="12">
        <v>54.599999999999994</v>
      </c>
      <c r="F17" s="12">
        <v>55</v>
      </c>
      <c r="G17" s="12">
        <v>55</v>
      </c>
      <c r="H17" s="12">
        <v>54.599999999999994</v>
      </c>
      <c r="I17" s="12">
        <v>54.599999999999994</v>
      </c>
      <c r="J17" s="12">
        <v>59.260000000000005</v>
      </c>
      <c r="K17" s="15" t="s">
        <v>37</v>
      </c>
    </row>
    <row r="18" spans="1:11" x14ac:dyDescent="0.2">
      <c r="A18" s="14">
        <v>17</v>
      </c>
      <c r="B18" s="12">
        <v>20240410510013</v>
      </c>
      <c r="C18" s="12" t="s">
        <v>94</v>
      </c>
      <c r="D18" s="12">
        <v>10</v>
      </c>
      <c r="E18" s="12">
        <v>1.5</v>
      </c>
      <c r="F18" s="12">
        <v>0</v>
      </c>
      <c r="G18" s="12">
        <v>0</v>
      </c>
      <c r="H18" s="12">
        <v>1.5</v>
      </c>
      <c r="I18" s="12">
        <v>1.5</v>
      </c>
      <c r="J18" s="12">
        <v>1.9</v>
      </c>
      <c r="K18" s="15" t="s">
        <v>28</v>
      </c>
    </row>
    <row r="19" spans="1:11" x14ac:dyDescent="0.2">
      <c r="A19" s="14">
        <v>18</v>
      </c>
      <c r="B19" s="12">
        <v>20240410510014</v>
      </c>
      <c r="C19" s="12" t="s">
        <v>95</v>
      </c>
      <c r="D19" s="12">
        <v>98.75</v>
      </c>
      <c r="E19" s="12">
        <v>3.75</v>
      </c>
      <c r="F19" s="12">
        <v>55</v>
      </c>
      <c r="G19" s="12">
        <v>55</v>
      </c>
      <c r="H19" s="12">
        <v>3.75</v>
      </c>
      <c r="I19" s="12">
        <v>3.75</v>
      </c>
      <c r="J19" s="12">
        <v>28.625</v>
      </c>
      <c r="K19" s="15" t="s">
        <v>31</v>
      </c>
    </row>
    <row r="20" spans="1:11" x14ac:dyDescent="0.2">
      <c r="A20" s="14">
        <v>19</v>
      </c>
      <c r="B20" s="12">
        <v>20240410510015</v>
      </c>
      <c r="C20" s="12" t="s">
        <v>96</v>
      </c>
      <c r="D20" s="12">
        <v>98.75</v>
      </c>
      <c r="E20" s="12">
        <v>52.099999999999994</v>
      </c>
      <c r="F20" s="12">
        <v>0</v>
      </c>
      <c r="G20" s="12">
        <v>0</v>
      </c>
      <c r="H20" s="12">
        <v>52.099999999999994</v>
      </c>
      <c r="I20" s="12">
        <v>52.099999999999994</v>
      </c>
      <c r="J20" s="12">
        <v>41.134999999999998</v>
      </c>
      <c r="K20" s="15" t="s">
        <v>31</v>
      </c>
    </row>
    <row r="21" spans="1:11" x14ac:dyDescent="0.2">
      <c r="A21" s="14">
        <v>20</v>
      </c>
      <c r="B21" s="12">
        <v>20240410510016</v>
      </c>
      <c r="C21" s="12" t="s">
        <v>97</v>
      </c>
      <c r="D21" s="12">
        <v>97.5</v>
      </c>
      <c r="E21" s="12">
        <v>25.549999999999997</v>
      </c>
      <c r="F21" s="12">
        <v>55</v>
      </c>
      <c r="G21" s="12">
        <v>55</v>
      </c>
      <c r="H21" s="12">
        <v>25.549999999999997</v>
      </c>
      <c r="I21" s="12">
        <v>25.549999999999997</v>
      </c>
      <c r="J21" s="12">
        <v>41.58</v>
      </c>
      <c r="K21" s="15" t="s">
        <v>31</v>
      </c>
    </row>
    <row r="22" spans="1:11" x14ac:dyDescent="0.2">
      <c r="A22" s="14">
        <v>21</v>
      </c>
      <c r="B22" s="12">
        <v>20240410510017</v>
      </c>
      <c r="C22" s="12" t="s">
        <v>98</v>
      </c>
      <c r="D22" s="12">
        <v>85</v>
      </c>
      <c r="E22" s="12">
        <v>0</v>
      </c>
      <c r="F22" s="12">
        <v>37.5</v>
      </c>
      <c r="G22" s="12">
        <v>37.5</v>
      </c>
      <c r="H22" s="12">
        <v>0</v>
      </c>
      <c r="I22" s="12">
        <v>0</v>
      </c>
      <c r="J22" s="12">
        <v>19.75</v>
      </c>
      <c r="K22" s="15" t="s">
        <v>28</v>
      </c>
    </row>
    <row r="23" spans="1:11" x14ac:dyDescent="0.2">
      <c r="A23" s="14">
        <v>22</v>
      </c>
      <c r="B23" s="12">
        <v>20240410510018</v>
      </c>
      <c r="C23" s="12" t="s">
        <v>99</v>
      </c>
      <c r="D23" s="12">
        <v>98.75</v>
      </c>
      <c r="E23" s="12">
        <v>15</v>
      </c>
      <c r="F23" s="12">
        <v>0</v>
      </c>
      <c r="G23" s="12">
        <v>0</v>
      </c>
      <c r="H23" s="12">
        <v>15</v>
      </c>
      <c r="I23" s="12">
        <v>15</v>
      </c>
      <c r="J23" s="12">
        <v>18.875</v>
      </c>
      <c r="K23" s="15" t="s">
        <v>28</v>
      </c>
    </row>
    <row r="24" spans="1:11" x14ac:dyDescent="0.2">
      <c r="A24" s="14">
        <v>23</v>
      </c>
      <c r="B24" s="12">
        <v>20240410510019</v>
      </c>
      <c r="C24" s="12" t="s">
        <v>100</v>
      </c>
      <c r="D24" s="12">
        <v>100</v>
      </c>
      <c r="E24" s="12">
        <v>10.75</v>
      </c>
      <c r="F24" s="12">
        <v>17.5</v>
      </c>
      <c r="G24" s="12">
        <v>17.5</v>
      </c>
      <c r="H24" s="12">
        <v>10.75</v>
      </c>
      <c r="I24" s="12">
        <v>10.75</v>
      </c>
      <c r="J24" s="12">
        <v>21.7</v>
      </c>
      <c r="K24" s="15" t="s">
        <v>28</v>
      </c>
    </row>
    <row r="25" spans="1:11" x14ac:dyDescent="0.2">
      <c r="A25" s="14">
        <v>24</v>
      </c>
      <c r="B25" s="12">
        <v>20240410510020</v>
      </c>
      <c r="C25" s="12" t="s">
        <v>101</v>
      </c>
      <c r="D25" s="12">
        <v>97.5</v>
      </c>
      <c r="E25" s="12">
        <v>9</v>
      </c>
      <c r="F25" s="12">
        <v>37.5</v>
      </c>
      <c r="G25" s="12">
        <v>37.5</v>
      </c>
      <c r="H25" s="12">
        <v>9</v>
      </c>
      <c r="I25" s="12">
        <v>9</v>
      </c>
      <c r="J25" s="12">
        <v>26.4</v>
      </c>
      <c r="K25" s="15" t="s">
        <v>31</v>
      </c>
    </row>
    <row r="26" spans="1:11" x14ac:dyDescent="0.2">
      <c r="A26" s="14">
        <v>25</v>
      </c>
      <c r="B26" s="12">
        <v>20240410510021</v>
      </c>
      <c r="C26" s="12" t="s">
        <v>102</v>
      </c>
      <c r="D26" s="12">
        <v>96.25</v>
      </c>
      <c r="E26" s="12">
        <v>47.099999999999994</v>
      </c>
      <c r="F26" s="12">
        <v>37.5</v>
      </c>
      <c r="G26" s="12">
        <v>37.5</v>
      </c>
      <c r="H26" s="12">
        <v>47.099999999999994</v>
      </c>
      <c r="I26" s="12">
        <v>47.099999999999994</v>
      </c>
      <c r="J26" s="12">
        <v>49.135000000000005</v>
      </c>
      <c r="K26" s="15" t="s">
        <v>31</v>
      </c>
    </row>
    <row r="27" spans="1:11" x14ac:dyDescent="0.2">
      <c r="A27" s="14">
        <v>26</v>
      </c>
      <c r="B27" s="12">
        <v>20240410510022</v>
      </c>
      <c r="C27" s="12" t="s">
        <v>103</v>
      </c>
      <c r="D27" s="12">
        <v>98.75</v>
      </c>
      <c r="E27" s="12">
        <v>43.45</v>
      </c>
      <c r="F27" s="12">
        <v>0</v>
      </c>
      <c r="G27" s="12">
        <v>0</v>
      </c>
      <c r="H27" s="12">
        <v>43.45</v>
      </c>
      <c r="I27" s="12">
        <v>43.45</v>
      </c>
      <c r="J27" s="12">
        <v>35.945</v>
      </c>
      <c r="K27" s="15" t="s">
        <v>31</v>
      </c>
    </row>
    <row r="28" spans="1:11" x14ac:dyDescent="0.2">
      <c r="A28" s="14">
        <v>27</v>
      </c>
      <c r="B28" s="12">
        <v>20240410510023</v>
      </c>
      <c r="C28" s="12" t="s">
        <v>104</v>
      </c>
      <c r="D28" s="12">
        <v>100</v>
      </c>
      <c r="E28" s="12">
        <v>31.799999999999997</v>
      </c>
      <c r="F28" s="12">
        <v>17.5</v>
      </c>
      <c r="G28" s="12">
        <v>17.5</v>
      </c>
      <c r="H28" s="12">
        <v>31.799999999999997</v>
      </c>
      <c r="I28" s="12">
        <v>31.799999999999997</v>
      </c>
      <c r="J28" s="12">
        <v>34.33</v>
      </c>
      <c r="K28" s="15" t="s">
        <v>31</v>
      </c>
    </row>
    <row r="29" spans="1:11" x14ac:dyDescent="0.2">
      <c r="A29" s="14">
        <v>28</v>
      </c>
      <c r="B29" s="12">
        <v>20240410510024</v>
      </c>
      <c r="C29" s="12" t="s">
        <v>105</v>
      </c>
      <c r="D29" s="12">
        <v>92.5</v>
      </c>
      <c r="E29" s="12">
        <v>29.65</v>
      </c>
      <c r="F29" s="12">
        <v>0</v>
      </c>
      <c r="G29" s="12">
        <v>0</v>
      </c>
      <c r="H29" s="12">
        <v>29.65</v>
      </c>
      <c r="I29" s="12">
        <v>29.65</v>
      </c>
      <c r="J29" s="12">
        <v>27.04</v>
      </c>
      <c r="K29" s="15" t="s">
        <v>31</v>
      </c>
    </row>
    <row r="30" spans="1:11" x14ac:dyDescent="0.2">
      <c r="A30" s="19">
        <v>29</v>
      </c>
      <c r="B30" s="20">
        <v>20240410510025</v>
      </c>
      <c r="C30" s="20" t="s">
        <v>106</v>
      </c>
      <c r="D30" s="20">
        <v>97.5</v>
      </c>
      <c r="E30" s="20">
        <v>46.3</v>
      </c>
      <c r="F30" s="20">
        <v>37.5</v>
      </c>
      <c r="G30" s="20">
        <v>37.5</v>
      </c>
      <c r="H30" s="20">
        <v>46.3</v>
      </c>
      <c r="I30" s="20">
        <v>46.3</v>
      </c>
      <c r="J30" s="20">
        <v>48.78</v>
      </c>
      <c r="K30" s="21" t="s">
        <v>31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4AEE8-7222-1E4D-87BC-E866BAAB6A77}">
  <dimension ref="A1:F30"/>
  <sheetViews>
    <sheetView workbookViewId="0">
      <selection activeCell="C2" sqref="A1:F30"/>
    </sheetView>
  </sheetViews>
  <sheetFormatPr baseColWidth="10" defaultRowHeight="15" x14ac:dyDescent="0.2"/>
  <cols>
    <col min="3" max="3" width="29.5" bestFit="1" customWidth="1"/>
    <col min="4" max="4" width="15.1640625" bestFit="1" customWidth="1"/>
    <col min="5" max="5" width="47.33203125" bestFit="1" customWidth="1"/>
  </cols>
  <sheetData>
    <row r="1" spans="1:6" x14ac:dyDescent="0.2">
      <c r="A1" s="1" t="s">
        <v>53</v>
      </c>
      <c r="B1" s="1" t="s">
        <v>69</v>
      </c>
      <c r="C1" s="1" t="s">
        <v>70</v>
      </c>
      <c r="D1" s="1" t="s">
        <v>125</v>
      </c>
      <c r="E1" s="1" t="s">
        <v>126</v>
      </c>
      <c r="F1" s="1" t="s">
        <v>124</v>
      </c>
    </row>
    <row r="2" spans="1:6" x14ac:dyDescent="0.2">
      <c r="A2">
        <v>1</v>
      </c>
      <c r="B2">
        <v>20240410500001</v>
      </c>
      <c r="C2" t="s">
        <v>78</v>
      </c>
      <c r="F2">
        <f>D2+E2</f>
        <v>0</v>
      </c>
    </row>
    <row r="3" spans="1:6" x14ac:dyDescent="0.2">
      <c r="A3">
        <v>2</v>
      </c>
      <c r="B3">
        <v>20240410500002</v>
      </c>
      <c r="C3" t="s">
        <v>79</v>
      </c>
      <c r="D3">
        <v>10</v>
      </c>
      <c r="E3">
        <v>10</v>
      </c>
      <c r="F3">
        <f t="shared" ref="F3:F30" si="0">D3+E3</f>
        <v>20</v>
      </c>
    </row>
    <row r="4" spans="1:6" x14ac:dyDescent="0.2">
      <c r="A4">
        <v>3</v>
      </c>
      <c r="B4">
        <v>20240410500003</v>
      </c>
      <c r="C4" t="s">
        <v>80</v>
      </c>
      <c r="D4">
        <v>0</v>
      </c>
      <c r="E4">
        <v>0</v>
      </c>
      <c r="F4">
        <f t="shared" si="0"/>
        <v>0</v>
      </c>
    </row>
    <row r="5" spans="1:6" x14ac:dyDescent="0.2">
      <c r="A5">
        <v>4</v>
      </c>
      <c r="B5">
        <v>20240410500004</v>
      </c>
      <c r="C5" t="s">
        <v>81</v>
      </c>
      <c r="D5">
        <v>5</v>
      </c>
      <c r="E5">
        <v>5</v>
      </c>
      <c r="F5">
        <f t="shared" si="0"/>
        <v>10</v>
      </c>
    </row>
    <row r="6" spans="1:6" x14ac:dyDescent="0.2">
      <c r="A6">
        <v>5</v>
      </c>
      <c r="B6">
        <v>20240410510001</v>
      </c>
      <c r="C6" t="s">
        <v>82</v>
      </c>
      <c r="D6">
        <v>0</v>
      </c>
      <c r="E6">
        <v>0</v>
      </c>
      <c r="F6">
        <f t="shared" si="0"/>
        <v>0</v>
      </c>
    </row>
    <row r="7" spans="1:6" x14ac:dyDescent="0.2">
      <c r="A7">
        <v>6</v>
      </c>
      <c r="B7">
        <v>20240410510002</v>
      </c>
      <c r="C7" t="s">
        <v>83</v>
      </c>
      <c r="D7">
        <v>30</v>
      </c>
      <c r="E7">
        <v>45</v>
      </c>
      <c r="F7">
        <f t="shared" si="0"/>
        <v>75</v>
      </c>
    </row>
    <row r="8" spans="1:6" x14ac:dyDescent="0.2">
      <c r="A8">
        <v>7</v>
      </c>
      <c r="B8">
        <v>20240410510003</v>
      </c>
      <c r="C8" t="s">
        <v>84</v>
      </c>
      <c r="D8">
        <v>30</v>
      </c>
      <c r="E8">
        <v>30</v>
      </c>
      <c r="F8">
        <f t="shared" si="0"/>
        <v>60</v>
      </c>
    </row>
    <row r="9" spans="1:6" x14ac:dyDescent="0.2">
      <c r="A9">
        <v>8</v>
      </c>
      <c r="B9">
        <v>20240410510004</v>
      </c>
      <c r="C9" t="s">
        <v>85</v>
      </c>
      <c r="D9">
        <v>25</v>
      </c>
      <c r="E9">
        <v>25</v>
      </c>
      <c r="F9">
        <f t="shared" si="0"/>
        <v>50</v>
      </c>
    </row>
    <row r="10" spans="1:6" x14ac:dyDescent="0.2">
      <c r="A10">
        <v>9</v>
      </c>
      <c r="B10">
        <v>20240410510005</v>
      </c>
      <c r="C10" t="s">
        <v>86</v>
      </c>
      <c r="D10">
        <v>0</v>
      </c>
      <c r="E10">
        <v>0</v>
      </c>
      <c r="F10">
        <f t="shared" si="0"/>
        <v>0</v>
      </c>
    </row>
    <row r="11" spans="1:6" x14ac:dyDescent="0.2">
      <c r="A11">
        <v>10</v>
      </c>
      <c r="B11">
        <v>20240410510006</v>
      </c>
      <c r="C11" t="s">
        <v>87</v>
      </c>
      <c r="D11">
        <v>50</v>
      </c>
      <c r="E11">
        <v>50</v>
      </c>
      <c r="F11">
        <f t="shared" si="0"/>
        <v>100</v>
      </c>
    </row>
    <row r="12" spans="1:6" x14ac:dyDescent="0.2">
      <c r="A12">
        <v>11</v>
      </c>
      <c r="B12">
        <v>20240410510007</v>
      </c>
      <c r="C12" t="s">
        <v>88</v>
      </c>
      <c r="D12">
        <v>45</v>
      </c>
      <c r="E12">
        <v>30</v>
      </c>
      <c r="F12">
        <f t="shared" si="0"/>
        <v>75</v>
      </c>
    </row>
    <row r="13" spans="1:6" x14ac:dyDescent="0.2">
      <c r="A13">
        <v>12</v>
      </c>
      <c r="B13">
        <v>20240410510008</v>
      </c>
      <c r="C13" t="s">
        <v>89</v>
      </c>
      <c r="D13">
        <v>0</v>
      </c>
      <c r="E13">
        <v>0</v>
      </c>
      <c r="F13">
        <f t="shared" si="0"/>
        <v>0</v>
      </c>
    </row>
    <row r="14" spans="1:6" x14ac:dyDescent="0.2">
      <c r="A14">
        <v>13</v>
      </c>
      <c r="B14">
        <v>20240410510009</v>
      </c>
      <c r="C14" t="s">
        <v>90</v>
      </c>
      <c r="D14">
        <v>0</v>
      </c>
      <c r="E14">
        <v>0</v>
      </c>
      <c r="F14">
        <f t="shared" si="0"/>
        <v>0</v>
      </c>
    </row>
    <row r="15" spans="1:6" x14ac:dyDescent="0.2">
      <c r="A15">
        <v>14</v>
      </c>
      <c r="B15">
        <v>20240410510010</v>
      </c>
      <c r="C15" t="s">
        <v>91</v>
      </c>
      <c r="D15">
        <v>0</v>
      </c>
      <c r="E15">
        <v>0</v>
      </c>
      <c r="F15">
        <f t="shared" si="0"/>
        <v>0</v>
      </c>
    </row>
    <row r="16" spans="1:6" x14ac:dyDescent="0.2">
      <c r="A16">
        <v>15</v>
      </c>
      <c r="B16">
        <v>20240410510011</v>
      </c>
      <c r="C16" t="s">
        <v>92</v>
      </c>
      <c r="D16">
        <v>20</v>
      </c>
      <c r="E16">
        <v>30</v>
      </c>
      <c r="F16">
        <f t="shared" si="0"/>
        <v>50</v>
      </c>
    </row>
    <row r="17" spans="1:6" x14ac:dyDescent="0.2">
      <c r="A17">
        <v>16</v>
      </c>
      <c r="B17">
        <v>20240410510012</v>
      </c>
      <c r="C17" t="s">
        <v>93</v>
      </c>
      <c r="D17">
        <v>20</v>
      </c>
      <c r="E17">
        <v>20</v>
      </c>
      <c r="F17">
        <f t="shared" si="0"/>
        <v>40</v>
      </c>
    </row>
    <row r="18" spans="1:6" x14ac:dyDescent="0.2">
      <c r="A18">
        <v>17</v>
      </c>
      <c r="B18">
        <v>20240410510013</v>
      </c>
      <c r="C18" t="s">
        <v>94</v>
      </c>
      <c r="D18">
        <v>0</v>
      </c>
      <c r="E18">
        <v>10</v>
      </c>
      <c r="F18">
        <f t="shared" si="0"/>
        <v>10</v>
      </c>
    </row>
    <row r="19" spans="1:6" x14ac:dyDescent="0.2">
      <c r="A19">
        <v>18</v>
      </c>
      <c r="B19">
        <v>20240410510014</v>
      </c>
      <c r="C19" t="s">
        <v>95</v>
      </c>
      <c r="D19">
        <v>0</v>
      </c>
      <c r="E19">
        <v>0</v>
      </c>
      <c r="F19">
        <f t="shared" si="0"/>
        <v>0</v>
      </c>
    </row>
    <row r="20" spans="1:6" x14ac:dyDescent="0.2">
      <c r="A20">
        <v>19</v>
      </c>
      <c r="B20">
        <v>20240410510015</v>
      </c>
      <c r="C20" t="s">
        <v>96</v>
      </c>
      <c r="D20">
        <v>0</v>
      </c>
      <c r="E20">
        <v>0</v>
      </c>
      <c r="F20">
        <f t="shared" si="0"/>
        <v>0</v>
      </c>
    </row>
    <row r="21" spans="1:6" x14ac:dyDescent="0.2">
      <c r="A21">
        <v>20</v>
      </c>
      <c r="B21">
        <v>20240410510016</v>
      </c>
      <c r="C21" t="s">
        <v>97</v>
      </c>
      <c r="D21">
        <v>0</v>
      </c>
      <c r="E21">
        <v>0</v>
      </c>
      <c r="F21">
        <f t="shared" si="0"/>
        <v>0</v>
      </c>
    </row>
    <row r="22" spans="1:6" x14ac:dyDescent="0.2">
      <c r="A22">
        <v>21</v>
      </c>
      <c r="B22">
        <v>20240410510017</v>
      </c>
      <c r="C22" t="s">
        <v>98</v>
      </c>
      <c r="D22">
        <v>0</v>
      </c>
      <c r="E22">
        <v>0</v>
      </c>
      <c r="F22">
        <f t="shared" si="0"/>
        <v>0</v>
      </c>
    </row>
    <row r="23" spans="1:6" x14ac:dyDescent="0.2">
      <c r="A23">
        <v>22</v>
      </c>
      <c r="B23">
        <v>20240410510018</v>
      </c>
      <c r="C23" t="s">
        <v>99</v>
      </c>
      <c r="D23">
        <v>0</v>
      </c>
      <c r="E23">
        <v>0</v>
      </c>
      <c r="F23">
        <f t="shared" si="0"/>
        <v>0</v>
      </c>
    </row>
    <row r="24" spans="1:6" x14ac:dyDescent="0.2">
      <c r="A24">
        <v>23</v>
      </c>
      <c r="B24">
        <v>20240410510019</v>
      </c>
      <c r="C24" t="s">
        <v>100</v>
      </c>
      <c r="D24">
        <v>0</v>
      </c>
      <c r="E24">
        <v>0</v>
      </c>
      <c r="F24">
        <f t="shared" si="0"/>
        <v>0</v>
      </c>
    </row>
    <row r="25" spans="1:6" x14ac:dyDescent="0.2">
      <c r="A25">
        <v>24</v>
      </c>
      <c r="B25">
        <v>20240410510020</v>
      </c>
      <c r="C25" t="s">
        <v>101</v>
      </c>
      <c r="D25">
        <v>0</v>
      </c>
      <c r="E25">
        <v>0</v>
      </c>
      <c r="F25">
        <f t="shared" si="0"/>
        <v>0</v>
      </c>
    </row>
    <row r="26" spans="1:6" x14ac:dyDescent="0.2">
      <c r="A26">
        <v>25</v>
      </c>
      <c r="B26">
        <v>20240410510021</v>
      </c>
      <c r="C26" t="s">
        <v>102</v>
      </c>
      <c r="D26">
        <v>25</v>
      </c>
      <c r="E26">
        <v>35</v>
      </c>
      <c r="F26">
        <f t="shared" si="0"/>
        <v>60</v>
      </c>
    </row>
    <row r="27" spans="1:6" x14ac:dyDescent="0.2">
      <c r="A27">
        <v>26</v>
      </c>
      <c r="B27">
        <v>20240410510022</v>
      </c>
      <c r="C27" t="s">
        <v>103</v>
      </c>
      <c r="D27">
        <v>25</v>
      </c>
      <c r="E27">
        <v>20</v>
      </c>
      <c r="F27">
        <f t="shared" si="0"/>
        <v>45</v>
      </c>
    </row>
    <row r="28" spans="1:6" x14ac:dyDescent="0.2">
      <c r="A28">
        <v>27</v>
      </c>
      <c r="B28">
        <v>20240410510023</v>
      </c>
      <c r="C28" t="s">
        <v>104</v>
      </c>
      <c r="D28">
        <v>0</v>
      </c>
      <c r="E28">
        <v>0</v>
      </c>
      <c r="F28">
        <f t="shared" si="0"/>
        <v>0</v>
      </c>
    </row>
    <row r="29" spans="1:6" x14ac:dyDescent="0.2">
      <c r="A29">
        <v>28</v>
      </c>
      <c r="B29">
        <v>20240410510024</v>
      </c>
      <c r="C29" t="s">
        <v>105</v>
      </c>
      <c r="D29">
        <v>0</v>
      </c>
      <c r="E29">
        <v>0</v>
      </c>
      <c r="F29">
        <f t="shared" si="0"/>
        <v>0</v>
      </c>
    </row>
    <row r="30" spans="1:6" x14ac:dyDescent="0.2">
      <c r="A30">
        <v>29</v>
      </c>
      <c r="B30">
        <v>20240410510025</v>
      </c>
      <c r="C30" t="s">
        <v>106</v>
      </c>
      <c r="D30">
        <v>25</v>
      </c>
      <c r="E30">
        <v>25</v>
      </c>
      <c r="F30">
        <f t="shared" si="0"/>
        <v>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69BFE-AA10-E747-8E46-BF2F5F95A502}">
  <dimension ref="A1:I30"/>
  <sheetViews>
    <sheetView workbookViewId="0">
      <selection activeCell="I3" sqref="I3"/>
    </sheetView>
  </sheetViews>
  <sheetFormatPr baseColWidth="10" defaultRowHeight="15" x14ac:dyDescent="0.2"/>
  <cols>
    <col min="3" max="3" width="29.5" bestFit="1" customWidth="1"/>
    <col min="4" max="4" width="21" bestFit="1" customWidth="1"/>
    <col min="5" max="5" width="20" bestFit="1" customWidth="1"/>
    <col min="6" max="6" width="8.5" bestFit="1" customWidth="1"/>
    <col min="7" max="7" width="11.83203125" bestFit="1" customWidth="1"/>
    <col min="8" max="8" width="26" bestFit="1" customWidth="1"/>
  </cols>
  <sheetData>
    <row r="1" spans="1:9" x14ac:dyDescent="0.2">
      <c r="A1" s="1" t="s">
        <v>53</v>
      </c>
      <c r="B1" s="1" t="s">
        <v>69</v>
      </c>
      <c r="C1" s="1" t="s">
        <v>70</v>
      </c>
      <c r="D1" s="1" t="s">
        <v>116</v>
      </c>
      <c r="E1" s="1" t="s">
        <v>127</v>
      </c>
      <c r="F1" s="1" t="s">
        <v>117</v>
      </c>
      <c r="G1" s="1" t="s">
        <v>118</v>
      </c>
      <c r="H1" s="1" t="s">
        <v>119</v>
      </c>
      <c r="I1" s="1" t="s">
        <v>120</v>
      </c>
    </row>
    <row r="2" spans="1:9" x14ac:dyDescent="0.2">
      <c r="A2">
        <v>1</v>
      </c>
      <c r="B2">
        <v>20240410500001</v>
      </c>
      <c r="C2" t="s">
        <v>78</v>
      </c>
    </row>
    <row r="3" spans="1:9" x14ac:dyDescent="0.2">
      <c r="A3">
        <v>2</v>
      </c>
      <c r="B3">
        <v>20240410500002</v>
      </c>
      <c r="C3" t="s">
        <v>79</v>
      </c>
      <c r="D3">
        <v>0</v>
      </c>
      <c r="E3">
        <v>75</v>
      </c>
      <c r="F3">
        <v>100</v>
      </c>
      <c r="G3">
        <v>40</v>
      </c>
      <c r="H3">
        <v>40</v>
      </c>
      <c r="I3">
        <f>SUM(D3:H3)/5</f>
        <v>51</v>
      </c>
    </row>
    <row r="4" spans="1:9" x14ac:dyDescent="0.2">
      <c r="A4">
        <v>3</v>
      </c>
      <c r="B4">
        <v>20240410500003</v>
      </c>
      <c r="C4" t="s">
        <v>80</v>
      </c>
      <c r="D4">
        <v>0</v>
      </c>
      <c r="E4">
        <v>75</v>
      </c>
      <c r="F4">
        <v>25</v>
      </c>
      <c r="G4">
        <v>40</v>
      </c>
      <c r="H4">
        <v>25</v>
      </c>
      <c r="I4">
        <f t="shared" ref="I4:I30" si="0">SUM(D4:H4)/5</f>
        <v>33</v>
      </c>
    </row>
    <row r="5" spans="1:9" x14ac:dyDescent="0.2">
      <c r="A5">
        <v>4</v>
      </c>
      <c r="B5">
        <v>20240410500004</v>
      </c>
      <c r="C5" t="s">
        <v>81</v>
      </c>
      <c r="D5">
        <v>0</v>
      </c>
      <c r="E5">
        <v>0</v>
      </c>
      <c r="F5">
        <v>75</v>
      </c>
      <c r="G5">
        <v>0</v>
      </c>
      <c r="H5">
        <v>100</v>
      </c>
      <c r="I5">
        <f>SUM(D5:H5)/5</f>
        <v>35</v>
      </c>
    </row>
    <row r="6" spans="1:9" x14ac:dyDescent="0.2">
      <c r="A6">
        <v>5</v>
      </c>
      <c r="B6">
        <v>20240410510001</v>
      </c>
      <c r="C6" t="s">
        <v>82</v>
      </c>
      <c r="D6">
        <v>0</v>
      </c>
      <c r="E6">
        <v>0</v>
      </c>
      <c r="F6">
        <v>0</v>
      </c>
      <c r="G6">
        <v>0</v>
      </c>
      <c r="H6">
        <v>0</v>
      </c>
      <c r="I6">
        <f t="shared" si="0"/>
        <v>0</v>
      </c>
    </row>
    <row r="7" spans="1:9" x14ac:dyDescent="0.2">
      <c r="A7">
        <v>6</v>
      </c>
      <c r="B7">
        <v>20240410510002</v>
      </c>
      <c r="C7" t="s">
        <v>83</v>
      </c>
      <c r="D7">
        <v>100</v>
      </c>
      <c r="E7">
        <v>100</v>
      </c>
      <c r="F7">
        <v>100</v>
      </c>
      <c r="G7">
        <v>65</v>
      </c>
      <c r="H7">
        <v>65</v>
      </c>
      <c r="I7">
        <f t="shared" si="0"/>
        <v>86</v>
      </c>
    </row>
    <row r="8" spans="1:9" x14ac:dyDescent="0.2">
      <c r="A8">
        <v>7</v>
      </c>
      <c r="B8">
        <v>20240410510003</v>
      </c>
      <c r="C8" t="s">
        <v>84</v>
      </c>
      <c r="D8">
        <v>30</v>
      </c>
      <c r="E8">
        <v>0</v>
      </c>
      <c r="F8">
        <v>0</v>
      </c>
      <c r="G8">
        <v>75</v>
      </c>
      <c r="H8">
        <v>75</v>
      </c>
      <c r="I8">
        <f t="shared" si="0"/>
        <v>36</v>
      </c>
    </row>
    <row r="9" spans="1:9" x14ac:dyDescent="0.2">
      <c r="A9">
        <v>8</v>
      </c>
      <c r="B9">
        <v>20240410510004</v>
      </c>
      <c r="C9" t="s">
        <v>85</v>
      </c>
      <c r="D9">
        <v>45</v>
      </c>
      <c r="E9">
        <v>40</v>
      </c>
      <c r="F9">
        <v>0</v>
      </c>
      <c r="G9">
        <v>40</v>
      </c>
      <c r="H9">
        <v>40</v>
      </c>
      <c r="I9">
        <f t="shared" si="0"/>
        <v>33</v>
      </c>
    </row>
    <row r="10" spans="1:9" x14ac:dyDescent="0.2">
      <c r="A10">
        <v>9</v>
      </c>
      <c r="B10">
        <v>20240410510005</v>
      </c>
      <c r="C10" t="s">
        <v>86</v>
      </c>
      <c r="D10">
        <v>45</v>
      </c>
      <c r="E10">
        <v>40</v>
      </c>
      <c r="F10">
        <v>40</v>
      </c>
      <c r="G10">
        <v>40</v>
      </c>
      <c r="H10">
        <v>40</v>
      </c>
      <c r="I10">
        <f t="shared" si="0"/>
        <v>41</v>
      </c>
    </row>
    <row r="11" spans="1:9" x14ac:dyDescent="0.2">
      <c r="A11">
        <v>10</v>
      </c>
      <c r="B11">
        <v>20240410510006</v>
      </c>
      <c r="C11" t="s">
        <v>87</v>
      </c>
      <c r="D11">
        <v>100</v>
      </c>
      <c r="E11">
        <v>100</v>
      </c>
      <c r="F11">
        <v>100</v>
      </c>
      <c r="G11">
        <v>75</v>
      </c>
      <c r="H11">
        <v>75</v>
      </c>
      <c r="I11">
        <f t="shared" si="0"/>
        <v>90</v>
      </c>
    </row>
    <row r="12" spans="1:9" x14ac:dyDescent="0.2">
      <c r="A12">
        <v>11</v>
      </c>
      <c r="B12">
        <v>20240410510007</v>
      </c>
      <c r="C12" t="s">
        <v>88</v>
      </c>
      <c r="D12">
        <v>65</v>
      </c>
      <c r="E12">
        <v>55</v>
      </c>
      <c r="F12">
        <v>100</v>
      </c>
      <c r="G12">
        <v>55</v>
      </c>
      <c r="H12">
        <v>55</v>
      </c>
      <c r="I12">
        <f t="shared" si="0"/>
        <v>66</v>
      </c>
    </row>
    <row r="13" spans="1:9" x14ac:dyDescent="0.2">
      <c r="A13">
        <v>12</v>
      </c>
      <c r="B13">
        <v>20240410510008</v>
      </c>
      <c r="C13" t="s">
        <v>89</v>
      </c>
      <c r="D13">
        <v>0</v>
      </c>
      <c r="E13">
        <v>0</v>
      </c>
      <c r="F13">
        <v>0</v>
      </c>
      <c r="G13">
        <v>0</v>
      </c>
      <c r="H13">
        <v>0</v>
      </c>
      <c r="I13">
        <f t="shared" si="0"/>
        <v>0</v>
      </c>
    </row>
    <row r="14" spans="1:9" x14ac:dyDescent="0.2">
      <c r="A14">
        <v>13</v>
      </c>
      <c r="B14">
        <v>20240410510009</v>
      </c>
      <c r="C14" t="s">
        <v>90</v>
      </c>
      <c r="D14">
        <v>45</v>
      </c>
      <c r="E14">
        <v>45</v>
      </c>
      <c r="F14">
        <v>65</v>
      </c>
      <c r="G14">
        <v>65</v>
      </c>
      <c r="H14">
        <v>65</v>
      </c>
      <c r="I14">
        <f t="shared" si="0"/>
        <v>57</v>
      </c>
    </row>
    <row r="15" spans="1:9" x14ac:dyDescent="0.2">
      <c r="A15">
        <v>14</v>
      </c>
      <c r="B15">
        <v>20240410510010</v>
      </c>
      <c r="C15" t="s">
        <v>91</v>
      </c>
      <c r="D15">
        <v>0</v>
      </c>
      <c r="E15">
        <v>0</v>
      </c>
      <c r="F15">
        <v>65</v>
      </c>
      <c r="G15">
        <v>65</v>
      </c>
      <c r="H15">
        <v>0</v>
      </c>
      <c r="I15">
        <f t="shared" si="0"/>
        <v>26</v>
      </c>
    </row>
    <row r="16" spans="1:9" x14ac:dyDescent="0.2">
      <c r="A16">
        <v>15</v>
      </c>
      <c r="B16">
        <v>20240410510011</v>
      </c>
      <c r="C16" t="s">
        <v>92</v>
      </c>
      <c r="D16">
        <v>75</v>
      </c>
      <c r="E16">
        <v>75</v>
      </c>
      <c r="F16">
        <v>65</v>
      </c>
      <c r="G16">
        <v>100</v>
      </c>
      <c r="H16">
        <v>100</v>
      </c>
      <c r="I16">
        <f t="shared" si="0"/>
        <v>83</v>
      </c>
    </row>
    <row r="17" spans="1:9" x14ac:dyDescent="0.2">
      <c r="A17">
        <v>16</v>
      </c>
      <c r="B17">
        <v>20240410510012</v>
      </c>
      <c r="C17" t="s">
        <v>93</v>
      </c>
      <c r="D17">
        <v>0</v>
      </c>
      <c r="E17">
        <v>75</v>
      </c>
      <c r="F17">
        <v>75</v>
      </c>
      <c r="G17">
        <v>45</v>
      </c>
      <c r="H17">
        <v>45</v>
      </c>
      <c r="I17">
        <f t="shared" si="0"/>
        <v>48</v>
      </c>
    </row>
    <row r="18" spans="1:9" x14ac:dyDescent="0.2">
      <c r="A18">
        <v>17</v>
      </c>
      <c r="B18">
        <v>20240410510013</v>
      </c>
      <c r="C18" t="s">
        <v>94</v>
      </c>
      <c r="D18">
        <v>0</v>
      </c>
      <c r="E18">
        <v>0</v>
      </c>
      <c r="F18">
        <v>0</v>
      </c>
      <c r="G18">
        <v>0</v>
      </c>
      <c r="H18">
        <v>0</v>
      </c>
      <c r="I18">
        <f t="shared" si="0"/>
        <v>0</v>
      </c>
    </row>
    <row r="19" spans="1:9" x14ac:dyDescent="0.2">
      <c r="A19">
        <v>18</v>
      </c>
      <c r="B19">
        <v>20240410510014</v>
      </c>
      <c r="C19" t="s">
        <v>95</v>
      </c>
      <c r="D19">
        <v>0</v>
      </c>
      <c r="E19">
        <v>0</v>
      </c>
      <c r="F19">
        <v>0</v>
      </c>
      <c r="G19">
        <v>0</v>
      </c>
      <c r="H19">
        <v>0</v>
      </c>
      <c r="I19">
        <f t="shared" si="0"/>
        <v>0</v>
      </c>
    </row>
    <row r="20" spans="1:9" x14ac:dyDescent="0.2">
      <c r="A20">
        <v>19</v>
      </c>
      <c r="B20">
        <v>20240410510015</v>
      </c>
      <c r="C20" t="s">
        <v>96</v>
      </c>
      <c r="D20">
        <v>65</v>
      </c>
      <c r="E20">
        <v>0</v>
      </c>
      <c r="F20">
        <v>0</v>
      </c>
      <c r="G20">
        <v>100</v>
      </c>
      <c r="H20">
        <v>100</v>
      </c>
      <c r="I20">
        <f t="shared" si="0"/>
        <v>53</v>
      </c>
    </row>
    <row r="21" spans="1:9" x14ac:dyDescent="0.2">
      <c r="A21">
        <v>20</v>
      </c>
      <c r="B21">
        <v>20240410510016</v>
      </c>
      <c r="C21" t="s">
        <v>97</v>
      </c>
      <c r="D21">
        <v>0</v>
      </c>
      <c r="E21">
        <v>0</v>
      </c>
      <c r="F21">
        <v>40</v>
      </c>
      <c r="G21">
        <v>40</v>
      </c>
      <c r="H21">
        <v>65</v>
      </c>
      <c r="I21">
        <f t="shared" si="0"/>
        <v>29</v>
      </c>
    </row>
    <row r="22" spans="1:9" x14ac:dyDescent="0.2">
      <c r="A22">
        <v>21</v>
      </c>
      <c r="B22">
        <v>20240410510017</v>
      </c>
      <c r="C22" t="s">
        <v>98</v>
      </c>
      <c r="D22">
        <v>0</v>
      </c>
      <c r="E22">
        <v>0</v>
      </c>
      <c r="F22">
        <v>0</v>
      </c>
      <c r="G22">
        <v>0</v>
      </c>
      <c r="H22">
        <v>0</v>
      </c>
      <c r="I22">
        <f t="shared" si="0"/>
        <v>0</v>
      </c>
    </row>
    <row r="23" spans="1:9" x14ac:dyDescent="0.2">
      <c r="A23">
        <v>22</v>
      </c>
      <c r="B23">
        <v>20240410510018</v>
      </c>
      <c r="C23" t="s">
        <v>99</v>
      </c>
      <c r="D23">
        <v>0</v>
      </c>
      <c r="E23">
        <v>0</v>
      </c>
      <c r="F23">
        <v>0</v>
      </c>
      <c r="G23">
        <v>0</v>
      </c>
      <c r="H23">
        <v>0</v>
      </c>
      <c r="I23">
        <f t="shared" si="0"/>
        <v>0</v>
      </c>
    </row>
    <row r="24" spans="1:9" x14ac:dyDescent="0.2">
      <c r="A24">
        <v>23</v>
      </c>
      <c r="B24">
        <v>20240410510019</v>
      </c>
      <c r="C24" t="s">
        <v>100</v>
      </c>
      <c r="D24">
        <v>0</v>
      </c>
      <c r="E24">
        <v>0</v>
      </c>
      <c r="F24">
        <v>0</v>
      </c>
      <c r="G24">
        <v>25</v>
      </c>
      <c r="H24">
        <v>25</v>
      </c>
      <c r="I24">
        <f t="shared" si="0"/>
        <v>10</v>
      </c>
    </row>
    <row r="25" spans="1:9" x14ac:dyDescent="0.2">
      <c r="A25">
        <v>24</v>
      </c>
      <c r="B25">
        <v>20240410510020</v>
      </c>
      <c r="C25" t="s">
        <v>101</v>
      </c>
      <c r="D25">
        <v>0</v>
      </c>
      <c r="E25">
        <v>0</v>
      </c>
      <c r="F25">
        <v>0</v>
      </c>
      <c r="G25">
        <v>0</v>
      </c>
      <c r="H25">
        <v>0</v>
      </c>
      <c r="I25">
        <f t="shared" si="0"/>
        <v>0</v>
      </c>
    </row>
    <row r="26" spans="1:9" x14ac:dyDescent="0.2">
      <c r="A26">
        <v>25</v>
      </c>
      <c r="B26">
        <v>20240410510021</v>
      </c>
      <c r="C26" t="s">
        <v>102</v>
      </c>
      <c r="D26">
        <v>45</v>
      </c>
      <c r="E26">
        <v>45</v>
      </c>
      <c r="F26">
        <v>0</v>
      </c>
      <c r="G26">
        <v>75</v>
      </c>
      <c r="H26">
        <v>0</v>
      </c>
      <c r="I26">
        <f t="shared" si="0"/>
        <v>33</v>
      </c>
    </row>
    <row r="27" spans="1:9" x14ac:dyDescent="0.2">
      <c r="A27">
        <v>26</v>
      </c>
      <c r="B27">
        <v>20240410510022</v>
      </c>
      <c r="C27" t="s">
        <v>103</v>
      </c>
      <c r="D27">
        <v>40</v>
      </c>
      <c r="E27">
        <v>40</v>
      </c>
      <c r="F27">
        <v>25</v>
      </c>
      <c r="G27">
        <v>25</v>
      </c>
      <c r="H27">
        <v>25</v>
      </c>
      <c r="I27">
        <f t="shared" si="0"/>
        <v>31</v>
      </c>
    </row>
    <row r="28" spans="1:9" x14ac:dyDescent="0.2">
      <c r="A28">
        <v>27</v>
      </c>
      <c r="B28">
        <v>20240410510023</v>
      </c>
      <c r="C28" t="s">
        <v>104</v>
      </c>
      <c r="D28">
        <v>25</v>
      </c>
      <c r="E28">
        <v>25</v>
      </c>
      <c r="F28">
        <v>25</v>
      </c>
      <c r="G28">
        <v>45</v>
      </c>
      <c r="H28">
        <v>0</v>
      </c>
      <c r="I28">
        <f t="shared" si="0"/>
        <v>24</v>
      </c>
    </row>
    <row r="29" spans="1:9" x14ac:dyDescent="0.2">
      <c r="A29">
        <v>28</v>
      </c>
      <c r="B29">
        <v>20240410510024</v>
      </c>
      <c r="C29" t="s">
        <v>105</v>
      </c>
      <c r="D29">
        <v>45</v>
      </c>
      <c r="E29">
        <v>25</v>
      </c>
      <c r="F29">
        <v>45</v>
      </c>
      <c r="G29">
        <v>25</v>
      </c>
      <c r="H29">
        <v>45</v>
      </c>
      <c r="I29">
        <f t="shared" si="0"/>
        <v>37</v>
      </c>
    </row>
    <row r="30" spans="1:9" x14ac:dyDescent="0.2">
      <c r="A30">
        <v>29</v>
      </c>
      <c r="B30">
        <v>20240410510025</v>
      </c>
      <c r="C30" t="s">
        <v>106</v>
      </c>
      <c r="D30">
        <v>25</v>
      </c>
      <c r="E30">
        <v>25</v>
      </c>
      <c r="F30">
        <v>40</v>
      </c>
      <c r="G30">
        <v>40</v>
      </c>
      <c r="H30">
        <v>40</v>
      </c>
      <c r="I30">
        <f t="shared" si="0"/>
        <v>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3130-65B4-124D-BC89-8B7EFB0F5ACE}">
  <dimension ref="A1:G30"/>
  <sheetViews>
    <sheetView workbookViewId="0">
      <selection activeCell="B1" sqref="B1:C30"/>
    </sheetView>
  </sheetViews>
  <sheetFormatPr baseColWidth="10" defaultRowHeight="15" x14ac:dyDescent="0.2"/>
  <cols>
    <col min="3" max="3" width="29.5" bestFit="1" customWidth="1"/>
  </cols>
  <sheetData>
    <row r="1" spans="1:7" x14ac:dyDescent="0.2">
      <c r="A1" s="1" t="s">
        <v>53</v>
      </c>
      <c r="B1" s="1" t="s">
        <v>69</v>
      </c>
      <c r="C1" s="1" t="s">
        <v>70</v>
      </c>
      <c r="D1" s="1" t="s">
        <v>128</v>
      </c>
      <c r="E1" s="1" t="s">
        <v>129</v>
      </c>
      <c r="F1" s="1" t="s">
        <v>130</v>
      </c>
      <c r="G1" s="1" t="s">
        <v>124</v>
      </c>
    </row>
    <row r="2" spans="1:7" x14ac:dyDescent="0.2">
      <c r="A2" s="11">
        <v>1</v>
      </c>
      <c r="B2" s="11">
        <v>20240000000000</v>
      </c>
      <c r="C2" s="11" t="s">
        <v>78</v>
      </c>
      <c r="D2">
        <v>2</v>
      </c>
      <c r="E2">
        <f>(D2/16)*100</f>
        <v>12.5</v>
      </c>
      <c r="F2">
        <v>0</v>
      </c>
      <c r="G2">
        <f>(E2*(20/100))+(F2*(80/100))</f>
        <v>2.5</v>
      </c>
    </row>
    <row r="3" spans="1:7" x14ac:dyDescent="0.2">
      <c r="A3" s="11">
        <v>2</v>
      </c>
      <c r="B3" s="11">
        <v>20240000000000</v>
      </c>
      <c r="C3" s="11" t="s">
        <v>79</v>
      </c>
      <c r="D3">
        <v>15</v>
      </c>
      <c r="E3">
        <f>(D3/16)*100</f>
        <v>93.75</v>
      </c>
      <c r="F3">
        <v>100</v>
      </c>
      <c r="G3">
        <f t="shared" ref="G3:G30" si="0">(E3*(20/100))+(F3*(80/100))</f>
        <v>98.75</v>
      </c>
    </row>
    <row r="4" spans="1:7" x14ac:dyDescent="0.2">
      <c r="A4" s="11">
        <v>3</v>
      </c>
      <c r="B4" s="11">
        <v>20240000000000</v>
      </c>
      <c r="C4" s="11" t="s">
        <v>80</v>
      </c>
      <c r="D4">
        <v>12</v>
      </c>
      <c r="E4">
        <f t="shared" ref="E4:E30" si="1">(D4/16)*100</f>
        <v>75</v>
      </c>
      <c r="F4">
        <v>100</v>
      </c>
      <c r="G4">
        <f t="shared" si="0"/>
        <v>95</v>
      </c>
    </row>
    <row r="5" spans="1:7" x14ac:dyDescent="0.2">
      <c r="A5" s="11">
        <v>4</v>
      </c>
      <c r="B5" s="11">
        <v>20240000000000</v>
      </c>
      <c r="C5" s="11" t="s">
        <v>81</v>
      </c>
      <c r="D5">
        <v>16</v>
      </c>
      <c r="E5">
        <f t="shared" si="1"/>
        <v>100</v>
      </c>
      <c r="F5">
        <v>100</v>
      </c>
      <c r="G5">
        <f>(E5*(20/100))+(F5*(80/100))</f>
        <v>100</v>
      </c>
    </row>
    <row r="6" spans="1:7" x14ac:dyDescent="0.2">
      <c r="A6" s="11">
        <v>5</v>
      </c>
      <c r="B6" s="11">
        <v>20240000000000</v>
      </c>
      <c r="C6" s="11" t="s">
        <v>82</v>
      </c>
      <c r="D6">
        <v>12</v>
      </c>
      <c r="E6">
        <f t="shared" si="1"/>
        <v>75</v>
      </c>
      <c r="F6">
        <v>0</v>
      </c>
      <c r="G6">
        <f t="shared" si="0"/>
        <v>15</v>
      </c>
    </row>
    <row r="7" spans="1:7" x14ac:dyDescent="0.2">
      <c r="A7" s="11">
        <v>6</v>
      </c>
      <c r="B7" s="11">
        <v>20240000000000</v>
      </c>
      <c r="C7" s="11" t="s">
        <v>83</v>
      </c>
      <c r="D7">
        <v>16</v>
      </c>
      <c r="E7">
        <f t="shared" si="1"/>
        <v>100</v>
      </c>
      <c r="F7">
        <v>100</v>
      </c>
      <c r="G7">
        <f t="shared" si="0"/>
        <v>100</v>
      </c>
    </row>
    <row r="8" spans="1:7" x14ac:dyDescent="0.2">
      <c r="A8" s="11">
        <v>7</v>
      </c>
      <c r="B8" s="11">
        <v>20240000000000</v>
      </c>
      <c r="C8" s="11" t="s">
        <v>84</v>
      </c>
      <c r="D8">
        <v>9</v>
      </c>
      <c r="E8">
        <f t="shared" si="1"/>
        <v>56.25</v>
      </c>
      <c r="F8">
        <v>100</v>
      </c>
      <c r="G8">
        <f t="shared" si="0"/>
        <v>91.25</v>
      </c>
    </row>
    <row r="9" spans="1:7" x14ac:dyDescent="0.2">
      <c r="A9" s="11">
        <v>8</v>
      </c>
      <c r="B9" s="11">
        <v>20240000000000</v>
      </c>
      <c r="C9" s="11" t="s">
        <v>85</v>
      </c>
      <c r="D9">
        <v>14</v>
      </c>
      <c r="E9">
        <f t="shared" si="1"/>
        <v>87.5</v>
      </c>
      <c r="F9">
        <v>100</v>
      </c>
      <c r="G9">
        <f t="shared" si="0"/>
        <v>97.5</v>
      </c>
    </row>
    <row r="10" spans="1:7" x14ac:dyDescent="0.2">
      <c r="A10" s="11">
        <v>9</v>
      </c>
      <c r="B10" s="11">
        <v>20240000000000</v>
      </c>
      <c r="C10" s="11" t="s">
        <v>86</v>
      </c>
      <c r="D10">
        <v>13</v>
      </c>
      <c r="E10">
        <f t="shared" si="1"/>
        <v>81.25</v>
      </c>
      <c r="F10">
        <v>100</v>
      </c>
      <c r="G10">
        <f t="shared" si="0"/>
        <v>96.25</v>
      </c>
    </row>
    <row r="11" spans="1:7" x14ac:dyDescent="0.2">
      <c r="A11" s="11">
        <v>10</v>
      </c>
      <c r="B11" s="11">
        <v>20240000000000</v>
      </c>
      <c r="C11" s="11" t="s">
        <v>87</v>
      </c>
      <c r="D11">
        <v>16</v>
      </c>
      <c r="E11">
        <f t="shared" si="1"/>
        <v>100</v>
      </c>
      <c r="F11">
        <v>100</v>
      </c>
      <c r="G11">
        <f t="shared" si="0"/>
        <v>100</v>
      </c>
    </row>
    <row r="12" spans="1:7" x14ac:dyDescent="0.2">
      <c r="A12" s="11">
        <v>11</v>
      </c>
      <c r="B12" s="11">
        <v>20240000000000</v>
      </c>
      <c r="C12" s="11" t="s">
        <v>88</v>
      </c>
      <c r="D12">
        <v>16</v>
      </c>
      <c r="E12">
        <f t="shared" si="1"/>
        <v>100</v>
      </c>
      <c r="F12">
        <v>100</v>
      </c>
      <c r="G12">
        <f t="shared" si="0"/>
        <v>100</v>
      </c>
    </row>
    <row r="13" spans="1:7" x14ac:dyDescent="0.2">
      <c r="A13" s="11">
        <v>12</v>
      </c>
      <c r="B13" s="11">
        <v>20240000000000</v>
      </c>
      <c r="C13" s="11" t="s">
        <v>89</v>
      </c>
      <c r="D13">
        <v>2</v>
      </c>
      <c r="E13">
        <f t="shared" si="1"/>
        <v>12.5</v>
      </c>
      <c r="F13">
        <v>0</v>
      </c>
      <c r="G13">
        <f t="shared" si="0"/>
        <v>2.5</v>
      </c>
    </row>
    <row r="14" spans="1:7" x14ac:dyDescent="0.2">
      <c r="A14" s="11">
        <v>13</v>
      </c>
      <c r="B14" s="11">
        <v>20240000000000</v>
      </c>
      <c r="C14" s="11" t="s">
        <v>90</v>
      </c>
      <c r="D14">
        <v>16</v>
      </c>
      <c r="E14">
        <f t="shared" si="1"/>
        <v>100</v>
      </c>
      <c r="F14">
        <v>100</v>
      </c>
      <c r="G14">
        <f t="shared" si="0"/>
        <v>100</v>
      </c>
    </row>
    <row r="15" spans="1:7" x14ac:dyDescent="0.2">
      <c r="A15" s="11">
        <v>14</v>
      </c>
      <c r="B15" s="11">
        <v>20240000000000</v>
      </c>
      <c r="C15" s="11" t="s">
        <v>91</v>
      </c>
      <c r="D15">
        <v>15</v>
      </c>
      <c r="E15">
        <f t="shared" si="1"/>
        <v>93.75</v>
      </c>
      <c r="F15">
        <v>100</v>
      </c>
      <c r="G15">
        <f t="shared" si="0"/>
        <v>98.75</v>
      </c>
    </row>
    <row r="16" spans="1:7" x14ac:dyDescent="0.2">
      <c r="A16" s="11">
        <v>15</v>
      </c>
      <c r="B16" s="11">
        <v>20240000000000</v>
      </c>
      <c r="C16" s="11" t="s">
        <v>92</v>
      </c>
      <c r="D16">
        <v>15</v>
      </c>
      <c r="E16">
        <f t="shared" si="1"/>
        <v>93.75</v>
      </c>
      <c r="F16">
        <v>100</v>
      </c>
      <c r="G16">
        <f t="shared" si="0"/>
        <v>98.75</v>
      </c>
    </row>
    <row r="17" spans="1:7" x14ac:dyDescent="0.2">
      <c r="A17" s="11">
        <v>16</v>
      </c>
      <c r="B17" s="11">
        <v>20240000000000</v>
      </c>
      <c r="C17" s="11" t="s">
        <v>93</v>
      </c>
      <c r="D17">
        <v>16</v>
      </c>
      <c r="E17">
        <f t="shared" si="1"/>
        <v>100</v>
      </c>
      <c r="F17">
        <v>100</v>
      </c>
      <c r="G17">
        <f t="shared" si="0"/>
        <v>100</v>
      </c>
    </row>
    <row r="18" spans="1:7" x14ac:dyDescent="0.2">
      <c r="A18" s="11">
        <v>17</v>
      </c>
      <c r="B18" s="11">
        <v>20240000000000</v>
      </c>
      <c r="C18" s="11" t="s">
        <v>94</v>
      </c>
      <c r="D18">
        <v>8</v>
      </c>
      <c r="E18">
        <f t="shared" si="1"/>
        <v>50</v>
      </c>
      <c r="F18">
        <v>0</v>
      </c>
      <c r="G18">
        <f t="shared" si="0"/>
        <v>10</v>
      </c>
    </row>
    <row r="19" spans="1:7" x14ac:dyDescent="0.2">
      <c r="A19" s="11">
        <v>18</v>
      </c>
      <c r="B19" s="11">
        <v>20240000000000</v>
      </c>
      <c r="C19" s="11" t="s">
        <v>95</v>
      </c>
      <c r="D19">
        <v>15</v>
      </c>
      <c r="E19">
        <f t="shared" si="1"/>
        <v>93.75</v>
      </c>
      <c r="F19">
        <v>100</v>
      </c>
      <c r="G19">
        <f t="shared" si="0"/>
        <v>98.75</v>
      </c>
    </row>
    <row r="20" spans="1:7" x14ac:dyDescent="0.2">
      <c r="A20" s="11">
        <v>19</v>
      </c>
      <c r="B20" s="11">
        <v>20240000000000</v>
      </c>
      <c r="C20" s="11" t="s">
        <v>96</v>
      </c>
      <c r="D20">
        <v>15</v>
      </c>
      <c r="E20">
        <f t="shared" si="1"/>
        <v>93.75</v>
      </c>
      <c r="F20">
        <v>100</v>
      </c>
      <c r="G20">
        <f t="shared" si="0"/>
        <v>98.75</v>
      </c>
    </row>
    <row r="21" spans="1:7" x14ac:dyDescent="0.2">
      <c r="A21" s="11">
        <v>20</v>
      </c>
      <c r="B21" s="11">
        <v>20240000000000</v>
      </c>
      <c r="C21" s="11" t="s">
        <v>97</v>
      </c>
      <c r="D21">
        <v>14</v>
      </c>
      <c r="E21">
        <f t="shared" si="1"/>
        <v>87.5</v>
      </c>
      <c r="F21">
        <v>100</v>
      </c>
      <c r="G21">
        <f t="shared" si="0"/>
        <v>97.5</v>
      </c>
    </row>
    <row r="22" spans="1:7" x14ac:dyDescent="0.2">
      <c r="A22" s="11">
        <v>21</v>
      </c>
      <c r="B22" s="11">
        <v>20240000000000</v>
      </c>
      <c r="C22" s="11" t="s">
        <v>98</v>
      </c>
      <c r="D22">
        <v>4</v>
      </c>
      <c r="E22">
        <f t="shared" si="1"/>
        <v>25</v>
      </c>
      <c r="F22">
        <v>100</v>
      </c>
      <c r="G22">
        <f t="shared" si="0"/>
        <v>85</v>
      </c>
    </row>
    <row r="23" spans="1:7" x14ac:dyDescent="0.2">
      <c r="A23" s="11">
        <v>22</v>
      </c>
      <c r="B23" s="11">
        <v>20240000000000</v>
      </c>
      <c r="C23" s="11" t="s">
        <v>99</v>
      </c>
      <c r="D23">
        <v>15</v>
      </c>
      <c r="E23">
        <f t="shared" si="1"/>
        <v>93.75</v>
      </c>
      <c r="F23">
        <v>100</v>
      </c>
      <c r="G23">
        <f t="shared" si="0"/>
        <v>98.75</v>
      </c>
    </row>
    <row r="24" spans="1:7" x14ac:dyDescent="0.2">
      <c r="A24" s="11">
        <v>23</v>
      </c>
      <c r="B24" s="11">
        <v>20240000000000</v>
      </c>
      <c r="C24" s="11" t="s">
        <v>100</v>
      </c>
      <c r="D24">
        <v>16</v>
      </c>
      <c r="E24">
        <f t="shared" si="1"/>
        <v>100</v>
      </c>
      <c r="F24">
        <v>100</v>
      </c>
      <c r="G24">
        <f t="shared" si="0"/>
        <v>100</v>
      </c>
    </row>
    <row r="25" spans="1:7" x14ac:dyDescent="0.2">
      <c r="A25" s="11">
        <v>24</v>
      </c>
      <c r="B25" s="11">
        <v>20240000000000</v>
      </c>
      <c r="C25" s="11" t="s">
        <v>101</v>
      </c>
      <c r="D25">
        <v>14</v>
      </c>
      <c r="E25">
        <f t="shared" si="1"/>
        <v>87.5</v>
      </c>
      <c r="F25">
        <v>100</v>
      </c>
      <c r="G25">
        <f t="shared" si="0"/>
        <v>97.5</v>
      </c>
    </row>
    <row r="26" spans="1:7" x14ac:dyDescent="0.2">
      <c r="A26" s="11">
        <v>25</v>
      </c>
      <c r="B26" s="11">
        <v>20240000000000</v>
      </c>
      <c r="C26" s="11" t="s">
        <v>102</v>
      </c>
      <c r="D26">
        <v>13</v>
      </c>
      <c r="E26">
        <f t="shared" si="1"/>
        <v>81.25</v>
      </c>
      <c r="F26">
        <v>100</v>
      </c>
      <c r="G26">
        <f t="shared" si="0"/>
        <v>96.25</v>
      </c>
    </row>
    <row r="27" spans="1:7" x14ac:dyDescent="0.2">
      <c r="A27" s="11">
        <v>26</v>
      </c>
      <c r="B27" s="11">
        <v>20240000000000</v>
      </c>
      <c r="C27" s="11" t="s">
        <v>103</v>
      </c>
      <c r="D27">
        <v>15</v>
      </c>
      <c r="E27">
        <f t="shared" si="1"/>
        <v>93.75</v>
      </c>
      <c r="F27">
        <v>100</v>
      </c>
      <c r="G27">
        <f t="shared" si="0"/>
        <v>98.75</v>
      </c>
    </row>
    <row r="28" spans="1:7" x14ac:dyDescent="0.2">
      <c r="A28" s="11">
        <v>27</v>
      </c>
      <c r="B28" s="11">
        <v>20240000000000</v>
      </c>
      <c r="C28" s="11" t="s">
        <v>104</v>
      </c>
      <c r="D28">
        <v>16</v>
      </c>
      <c r="E28">
        <f t="shared" si="1"/>
        <v>100</v>
      </c>
      <c r="F28">
        <v>100</v>
      </c>
      <c r="G28">
        <f t="shared" si="0"/>
        <v>100</v>
      </c>
    </row>
    <row r="29" spans="1:7" x14ac:dyDescent="0.2">
      <c r="A29" s="11">
        <v>28</v>
      </c>
      <c r="B29" s="11">
        <v>20240000000000</v>
      </c>
      <c r="C29" s="11" t="s">
        <v>105</v>
      </c>
      <c r="D29">
        <v>10</v>
      </c>
      <c r="E29">
        <f t="shared" si="1"/>
        <v>62.5</v>
      </c>
      <c r="F29">
        <v>100</v>
      </c>
      <c r="G29">
        <f t="shared" si="0"/>
        <v>92.5</v>
      </c>
    </row>
    <row r="30" spans="1:7" x14ac:dyDescent="0.2">
      <c r="A30" s="11">
        <v>29</v>
      </c>
      <c r="B30" s="11">
        <v>20240000000000</v>
      </c>
      <c r="C30" s="11" t="s">
        <v>106</v>
      </c>
      <c r="D30">
        <v>14</v>
      </c>
      <c r="E30">
        <f t="shared" si="1"/>
        <v>87.5</v>
      </c>
      <c r="F30">
        <v>100</v>
      </c>
      <c r="G30">
        <f t="shared" si="0"/>
        <v>97.5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C042C-4E88-8D4A-9D0B-A4CE5D6C25B5}">
  <dimension ref="A1:E32"/>
  <sheetViews>
    <sheetView zoomScale="142" workbookViewId="0">
      <selection activeCell="G7" sqref="G7"/>
    </sheetView>
  </sheetViews>
  <sheetFormatPr baseColWidth="10" defaultRowHeight="15" x14ac:dyDescent="0.2"/>
  <cols>
    <col min="1" max="1" width="11.83203125" bestFit="1" customWidth="1"/>
    <col min="2" max="2" width="30.5" bestFit="1" customWidth="1"/>
    <col min="3" max="3" width="11" bestFit="1" customWidth="1"/>
    <col min="10" max="13" width="11.5" customWidth="1"/>
  </cols>
  <sheetData>
    <row r="1" spans="1:5" x14ac:dyDescent="0.2">
      <c r="A1" t="s">
        <v>135</v>
      </c>
      <c r="B1" t="s">
        <v>136</v>
      </c>
      <c r="C1" t="s">
        <v>145</v>
      </c>
      <c r="D1" t="s">
        <v>146</v>
      </c>
      <c r="E1" t="s">
        <v>147</v>
      </c>
    </row>
    <row r="2" spans="1:5" x14ac:dyDescent="0.2">
      <c r="A2" t="s">
        <v>69</v>
      </c>
      <c r="B2" t="s">
        <v>70</v>
      </c>
      <c r="C2" t="s">
        <v>76</v>
      </c>
      <c r="D2" t="s">
        <v>77</v>
      </c>
    </row>
    <row r="4" spans="1:5" x14ac:dyDescent="0.2">
      <c r="A4">
        <v>20240410500001</v>
      </c>
      <c r="B4" t="s">
        <v>78</v>
      </c>
      <c r="C4">
        <v>0.25</v>
      </c>
      <c r="D4" t="s">
        <v>25</v>
      </c>
      <c r="E4">
        <v>-27</v>
      </c>
    </row>
    <row r="5" spans="1:5" x14ac:dyDescent="0.2">
      <c r="A5">
        <v>20240410500002</v>
      </c>
      <c r="B5" t="s">
        <v>79</v>
      </c>
      <c r="C5">
        <v>58.594999999999999</v>
      </c>
      <c r="D5" t="s">
        <v>37</v>
      </c>
      <c r="E5">
        <v>-26</v>
      </c>
    </row>
    <row r="6" spans="1:5" x14ac:dyDescent="0.2">
      <c r="A6">
        <v>20240410500003</v>
      </c>
      <c r="B6" t="s">
        <v>80</v>
      </c>
      <c r="C6">
        <v>54.5</v>
      </c>
      <c r="D6" t="s">
        <v>34</v>
      </c>
      <c r="E6">
        <v>-25</v>
      </c>
    </row>
    <row r="7" spans="1:5" x14ac:dyDescent="0.2">
      <c r="A7">
        <v>20240410500004</v>
      </c>
      <c r="B7" t="s">
        <v>81</v>
      </c>
      <c r="C7">
        <v>54.849999999999994</v>
      </c>
      <c r="D7" t="s">
        <v>34</v>
      </c>
      <c r="E7">
        <v>-24</v>
      </c>
    </row>
    <row r="8" spans="1:5" x14ac:dyDescent="0.2">
      <c r="A8">
        <v>20240410510001</v>
      </c>
      <c r="B8" t="s">
        <v>82</v>
      </c>
      <c r="C8">
        <v>38.25</v>
      </c>
      <c r="D8" t="s">
        <v>31</v>
      </c>
      <c r="E8">
        <v>-23</v>
      </c>
    </row>
    <row r="9" spans="1:5" x14ac:dyDescent="0.2">
      <c r="A9">
        <v>20240410510002</v>
      </c>
      <c r="B9" t="s">
        <v>83</v>
      </c>
      <c r="C9">
        <v>80.61999999999999</v>
      </c>
      <c r="D9" t="s">
        <v>52</v>
      </c>
      <c r="E9">
        <v>-22</v>
      </c>
    </row>
    <row r="10" spans="1:5" x14ac:dyDescent="0.2">
      <c r="A10">
        <v>20240410510003</v>
      </c>
      <c r="B10" t="s">
        <v>84</v>
      </c>
      <c r="C10">
        <v>55.14500000000001</v>
      </c>
      <c r="D10" t="s">
        <v>37</v>
      </c>
      <c r="E10">
        <v>-21</v>
      </c>
    </row>
    <row r="11" spans="1:5" x14ac:dyDescent="0.2">
      <c r="A11">
        <v>20240410510004</v>
      </c>
      <c r="B11" t="s">
        <v>85</v>
      </c>
      <c r="C11">
        <v>42.36</v>
      </c>
      <c r="D11" t="s">
        <v>31</v>
      </c>
      <c r="E11">
        <v>-20</v>
      </c>
    </row>
    <row r="12" spans="1:5" x14ac:dyDescent="0.2">
      <c r="A12">
        <v>20240410510005</v>
      </c>
      <c r="B12" t="s">
        <v>86</v>
      </c>
      <c r="C12">
        <v>50.844999999999999</v>
      </c>
      <c r="D12" t="s">
        <v>34</v>
      </c>
      <c r="E12">
        <v>-19</v>
      </c>
    </row>
    <row r="13" spans="1:5" x14ac:dyDescent="0.2">
      <c r="A13">
        <v>20240410510006</v>
      </c>
      <c r="B13" t="s">
        <v>87</v>
      </c>
      <c r="C13">
        <v>86.05</v>
      </c>
      <c r="D13" t="s">
        <v>52</v>
      </c>
      <c r="E13">
        <v>-18</v>
      </c>
    </row>
    <row r="14" spans="1:5" x14ac:dyDescent="0.2">
      <c r="A14">
        <v>20240410510007</v>
      </c>
      <c r="B14" t="s">
        <v>88</v>
      </c>
      <c r="C14">
        <v>69.97</v>
      </c>
      <c r="D14" t="s">
        <v>43</v>
      </c>
      <c r="E14">
        <v>-17</v>
      </c>
    </row>
    <row r="15" spans="1:5" x14ac:dyDescent="0.2">
      <c r="A15">
        <v>20240410510008</v>
      </c>
      <c r="B15" t="s">
        <v>89</v>
      </c>
      <c r="C15">
        <v>40.375</v>
      </c>
      <c r="D15" t="s">
        <v>31</v>
      </c>
      <c r="E15">
        <v>-16</v>
      </c>
    </row>
    <row r="16" spans="1:5" x14ac:dyDescent="0.2">
      <c r="A16">
        <v>20240410510009</v>
      </c>
      <c r="B16" t="s">
        <v>90</v>
      </c>
      <c r="C16">
        <v>59.440000000000005</v>
      </c>
      <c r="D16" t="s">
        <v>37</v>
      </c>
      <c r="E16">
        <v>-15</v>
      </c>
    </row>
    <row r="17" spans="1:5" x14ac:dyDescent="0.2">
      <c r="A17">
        <v>20240410510010</v>
      </c>
      <c r="B17" t="s">
        <v>91</v>
      </c>
      <c r="C17">
        <v>26.645</v>
      </c>
      <c r="D17" t="s">
        <v>31</v>
      </c>
      <c r="E17">
        <v>-14</v>
      </c>
    </row>
    <row r="18" spans="1:5" x14ac:dyDescent="0.2">
      <c r="A18">
        <v>20240410510011</v>
      </c>
      <c r="B18" t="s">
        <v>92</v>
      </c>
      <c r="C18">
        <v>80.735000000000014</v>
      </c>
      <c r="D18" t="s">
        <v>52</v>
      </c>
      <c r="E18">
        <v>-13</v>
      </c>
    </row>
    <row r="19" spans="1:5" x14ac:dyDescent="0.2">
      <c r="A19">
        <v>20240410510012</v>
      </c>
      <c r="B19" t="s">
        <v>93</v>
      </c>
      <c r="C19">
        <v>59.260000000000005</v>
      </c>
      <c r="D19" t="s">
        <v>37</v>
      </c>
      <c r="E19">
        <v>-12</v>
      </c>
    </row>
    <row r="20" spans="1:5" x14ac:dyDescent="0.2">
      <c r="A20">
        <v>20240410510013</v>
      </c>
      <c r="B20" t="s">
        <v>94</v>
      </c>
      <c r="C20">
        <v>25.15</v>
      </c>
      <c r="D20" t="s">
        <v>31</v>
      </c>
      <c r="E20">
        <v>-11</v>
      </c>
    </row>
    <row r="21" spans="1:5" x14ac:dyDescent="0.2">
      <c r="A21">
        <v>20240410510014</v>
      </c>
      <c r="B21" t="s">
        <v>95</v>
      </c>
      <c r="C21">
        <v>28.625</v>
      </c>
      <c r="D21" t="s">
        <v>31</v>
      </c>
      <c r="E21">
        <v>-10</v>
      </c>
    </row>
    <row r="22" spans="1:5" x14ac:dyDescent="0.2">
      <c r="A22">
        <v>20240410510015</v>
      </c>
      <c r="B22" t="s">
        <v>96</v>
      </c>
      <c r="C22">
        <v>41.134999999999998</v>
      </c>
      <c r="D22" t="s">
        <v>31</v>
      </c>
      <c r="E22">
        <v>-9</v>
      </c>
    </row>
    <row r="23" spans="1:5" x14ac:dyDescent="0.2">
      <c r="A23">
        <v>20240410510016</v>
      </c>
      <c r="B23" t="s">
        <v>97</v>
      </c>
      <c r="C23">
        <v>41.58</v>
      </c>
      <c r="D23" t="s">
        <v>31</v>
      </c>
      <c r="E23">
        <v>-8</v>
      </c>
    </row>
    <row r="24" spans="1:5" x14ac:dyDescent="0.2">
      <c r="A24">
        <v>20240410510017</v>
      </c>
      <c r="B24" t="s">
        <v>98</v>
      </c>
      <c r="C24">
        <v>37.75</v>
      </c>
      <c r="D24" t="s">
        <v>31</v>
      </c>
      <c r="E24">
        <v>-7</v>
      </c>
    </row>
    <row r="25" spans="1:5" x14ac:dyDescent="0.2">
      <c r="A25">
        <v>20240410510018</v>
      </c>
      <c r="B25" t="s">
        <v>99</v>
      </c>
      <c r="C25">
        <v>32.375</v>
      </c>
      <c r="D25" t="s">
        <v>31</v>
      </c>
      <c r="E25">
        <v>-6</v>
      </c>
    </row>
    <row r="26" spans="1:5" x14ac:dyDescent="0.2">
      <c r="A26">
        <v>20240410510019</v>
      </c>
      <c r="B26" t="s">
        <v>100</v>
      </c>
      <c r="C26">
        <v>33.975000000000001</v>
      </c>
      <c r="D26" t="s">
        <v>31</v>
      </c>
      <c r="E26">
        <v>-5</v>
      </c>
    </row>
    <row r="27" spans="1:5" x14ac:dyDescent="0.2">
      <c r="A27">
        <v>20240410510020</v>
      </c>
      <c r="B27" t="s">
        <v>101</v>
      </c>
      <c r="C27">
        <v>26.4</v>
      </c>
      <c r="D27" t="s">
        <v>31</v>
      </c>
      <c r="E27">
        <v>-4</v>
      </c>
    </row>
    <row r="28" spans="1:5" x14ac:dyDescent="0.2">
      <c r="A28">
        <v>20240410510021</v>
      </c>
      <c r="B28" t="s">
        <v>102</v>
      </c>
      <c r="C28">
        <v>53.675000000000004</v>
      </c>
      <c r="D28" t="s">
        <v>34</v>
      </c>
      <c r="E28">
        <v>-3</v>
      </c>
    </row>
    <row r="29" spans="1:5" x14ac:dyDescent="0.2">
      <c r="A29">
        <v>20240410510022</v>
      </c>
      <c r="B29" t="s">
        <v>103</v>
      </c>
      <c r="C29">
        <v>53.045000000000002</v>
      </c>
      <c r="D29" t="s">
        <v>34</v>
      </c>
      <c r="E29">
        <v>-2</v>
      </c>
    </row>
    <row r="30" spans="1:5" x14ac:dyDescent="0.2">
      <c r="A30">
        <v>20240410510023</v>
      </c>
      <c r="B30" t="s">
        <v>104</v>
      </c>
      <c r="C30">
        <v>51.36</v>
      </c>
      <c r="D30" t="s">
        <v>34</v>
      </c>
      <c r="E30">
        <v>-1</v>
      </c>
    </row>
    <row r="31" spans="1:5" x14ac:dyDescent="0.2">
      <c r="A31">
        <v>20240410510024</v>
      </c>
      <c r="B31" t="s">
        <v>105</v>
      </c>
      <c r="C31">
        <v>27.04</v>
      </c>
      <c r="D31" t="s">
        <v>31</v>
      </c>
      <c r="E31">
        <v>0</v>
      </c>
    </row>
    <row r="32" spans="1:5" x14ac:dyDescent="0.2">
      <c r="A32">
        <v>20240410510025</v>
      </c>
      <c r="B32" t="s">
        <v>106</v>
      </c>
      <c r="C32">
        <v>48.78</v>
      </c>
      <c r="D32" t="s">
        <v>31</v>
      </c>
      <c r="E32">
        <v>1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6E3C-13C9-7F41-B745-C1A5EB372244}">
  <dimension ref="A1:J32"/>
  <sheetViews>
    <sheetView zoomScale="115" workbookViewId="0">
      <selection activeCell="C1" sqref="C1:I32"/>
    </sheetView>
  </sheetViews>
  <sheetFormatPr baseColWidth="10" defaultRowHeight="15" x14ac:dyDescent="0.2"/>
  <cols>
    <col min="1" max="1" width="11.83203125" bestFit="1" customWidth="1"/>
    <col min="2" max="2" width="29.5" bestFit="1" customWidth="1"/>
    <col min="3" max="9" width="11" bestFit="1" customWidth="1"/>
    <col min="10" max="10" width="11.5" customWidth="1"/>
  </cols>
  <sheetData>
    <row r="1" spans="1:10" x14ac:dyDescent="0.2">
      <c r="A1" t="s">
        <v>69</v>
      </c>
      <c r="B1" t="s">
        <v>70</v>
      </c>
      <c r="C1" t="s">
        <v>59</v>
      </c>
      <c r="D1" t="s">
        <v>62</v>
      </c>
      <c r="E1" t="s">
        <v>64</v>
      </c>
      <c r="F1" t="s">
        <v>65</v>
      </c>
      <c r="G1" t="s">
        <v>74</v>
      </c>
      <c r="H1" t="s">
        <v>75</v>
      </c>
      <c r="I1" t="s">
        <v>76</v>
      </c>
      <c r="J1" t="s">
        <v>77</v>
      </c>
    </row>
    <row r="3" spans="1:10" x14ac:dyDescent="0.2">
      <c r="A3" t="s">
        <v>135</v>
      </c>
      <c r="B3" t="s">
        <v>136</v>
      </c>
      <c r="C3" t="s">
        <v>137</v>
      </c>
      <c r="D3" t="s">
        <v>138</v>
      </c>
      <c r="E3" t="s">
        <v>139</v>
      </c>
      <c r="F3" t="s">
        <v>140</v>
      </c>
      <c r="G3" t="s">
        <v>141</v>
      </c>
      <c r="H3" t="s">
        <v>142</v>
      </c>
      <c r="I3" t="s">
        <v>143</v>
      </c>
      <c r="J3" t="s">
        <v>144</v>
      </c>
    </row>
    <row r="4" spans="1:10" x14ac:dyDescent="0.2">
      <c r="A4">
        <v>20240410500001</v>
      </c>
      <c r="B4" t="s">
        <v>78</v>
      </c>
      <c r="C4">
        <v>2.5</v>
      </c>
      <c r="D4">
        <v>0</v>
      </c>
      <c r="E4">
        <v>0</v>
      </c>
      <c r="F4">
        <v>0</v>
      </c>
      <c r="G4">
        <v>0</v>
      </c>
      <c r="H4">
        <v>0</v>
      </c>
      <c r="I4">
        <v>0.25</v>
      </c>
      <c r="J4" t="s">
        <v>25</v>
      </c>
    </row>
    <row r="5" spans="1:10" x14ac:dyDescent="0.2">
      <c r="A5">
        <v>20240410500002</v>
      </c>
      <c r="B5" t="s">
        <v>79</v>
      </c>
      <c r="C5">
        <v>98.75</v>
      </c>
      <c r="D5">
        <v>53.699999999999996</v>
      </c>
      <c r="E5">
        <v>55</v>
      </c>
      <c r="F5">
        <v>55</v>
      </c>
      <c r="G5">
        <v>53.699999999999996</v>
      </c>
      <c r="H5">
        <v>53.699999999999996</v>
      </c>
      <c r="I5">
        <v>58.594999999999999</v>
      </c>
      <c r="J5" t="s">
        <v>37</v>
      </c>
    </row>
    <row r="6" spans="1:10" x14ac:dyDescent="0.2">
      <c r="A6">
        <v>20240410500003</v>
      </c>
      <c r="B6" t="s">
        <v>80</v>
      </c>
      <c r="C6">
        <v>95</v>
      </c>
      <c r="D6">
        <v>50</v>
      </c>
      <c r="E6">
        <v>50</v>
      </c>
      <c r="F6">
        <v>50</v>
      </c>
      <c r="G6">
        <v>50</v>
      </c>
      <c r="H6">
        <v>50</v>
      </c>
      <c r="I6">
        <v>54.5</v>
      </c>
      <c r="J6" t="s">
        <v>34</v>
      </c>
    </row>
    <row r="7" spans="1:10" x14ac:dyDescent="0.2">
      <c r="A7">
        <v>20240410500004</v>
      </c>
      <c r="B7" t="s">
        <v>81</v>
      </c>
      <c r="C7">
        <v>100</v>
      </c>
      <c r="D7">
        <v>50</v>
      </c>
      <c r="E7">
        <v>50</v>
      </c>
      <c r="F7">
        <v>65</v>
      </c>
      <c r="G7">
        <v>30.5</v>
      </c>
      <c r="H7">
        <v>30.5</v>
      </c>
      <c r="I7">
        <v>54.849999999999994</v>
      </c>
      <c r="J7" t="s">
        <v>34</v>
      </c>
    </row>
    <row r="8" spans="1:10" x14ac:dyDescent="0.2">
      <c r="A8">
        <v>20240410510001</v>
      </c>
      <c r="B8" t="s">
        <v>82</v>
      </c>
      <c r="C8">
        <v>15</v>
      </c>
      <c r="D8">
        <v>45</v>
      </c>
      <c r="E8">
        <v>45</v>
      </c>
      <c r="F8">
        <v>45</v>
      </c>
      <c r="G8">
        <v>45</v>
      </c>
      <c r="H8">
        <v>7.5</v>
      </c>
      <c r="I8">
        <v>38.25</v>
      </c>
      <c r="J8" t="s">
        <v>31</v>
      </c>
    </row>
    <row r="9" spans="1:10" x14ac:dyDescent="0.2">
      <c r="A9">
        <v>20240410510002</v>
      </c>
      <c r="B9" t="s">
        <v>83</v>
      </c>
      <c r="C9">
        <v>100</v>
      </c>
      <c r="D9">
        <v>86.449999999999989</v>
      </c>
      <c r="E9">
        <v>62.5</v>
      </c>
      <c r="F9">
        <v>62.5</v>
      </c>
      <c r="G9">
        <v>86.449999999999989</v>
      </c>
      <c r="H9">
        <v>86.449999999999989</v>
      </c>
      <c r="I9">
        <v>80.61999999999999</v>
      </c>
      <c r="J9" t="s">
        <v>52</v>
      </c>
    </row>
    <row r="10" spans="1:10" x14ac:dyDescent="0.2">
      <c r="A10">
        <v>20240410510003</v>
      </c>
      <c r="B10" t="s">
        <v>84</v>
      </c>
      <c r="C10">
        <v>91.25</v>
      </c>
      <c r="D10">
        <v>49.2</v>
      </c>
      <c r="E10">
        <v>55</v>
      </c>
      <c r="F10">
        <v>55</v>
      </c>
      <c r="G10">
        <v>49.2</v>
      </c>
      <c r="H10">
        <v>49.2</v>
      </c>
      <c r="I10">
        <v>55.14500000000001</v>
      </c>
      <c r="J10" t="s">
        <v>37</v>
      </c>
    </row>
    <row r="11" spans="1:10" x14ac:dyDescent="0.2">
      <c r="A11">
        <v>20240410510004</v>
      </c>
      <c r="B11" t="s">
        <v>85</v>
      </c>
      <c r="C11">
        <v>97.5</v>
      </c>
      <c r="D11">
        <v>45.599999999999994</v>
      </c>
      <c r="E11">
        <v>17.5</v>
      </c>
      <c r="F11">
        <v>17.5</v>
      </c>
      <c r="G11">
        <v>45.599999999999994</v>
      </c>
      <c r="H11">
        <v>45.599999999999994</v>
      </c>
      <c r="I11">
        <v>42.36</v>
      </c>
      <c r="J11" t="s">
        <v>31</v>
      </c>
    </row>
    <row r="12" spans="1:10" x14ac:dyDescent="0.2">
      <c r="A12">
        <v>20240410510005</v>
      </c>
      <c r="B12" t="s">
        <v>86</v>
      </c>
      <c r="C12">
        <v>96.25</v>
      </c>
      <c r="D12">
        <v>43.7</v>
      </c>
      <c r="E12">
        <v>50</v>
      </c>
      <c r="F12">
        <v>50</v>
      </c>
      <c r="G12">
        <v>43.7</v>
      </c>
      <c r="H12">
        <v>43.7</v>
      </c>
      <c r="I12">
        <v>50.844999999999999</v>
      </c>
      <c r="J12" t="s">
        <v>34</v>
      </c>
    </row>
    <row r="13" spans="1:10" x14ac:dyDescent="0.2">
      <c r="A13">
        <v>20240410510006</v>
      </c>
      <c r="B13" t="s">
        <v>87</v>
      </c>
      <c r="C13">
        <v>100</v>
      </c>
      <c r="D13">
        <v>93</v>
      </c>
      <c r="E13">
        <v>67.5</v>
      </c>
      <c r="F13">
        <v>67.5</v>
      </c>
      <c r="G13">
        <v>93</v>
      </c>
      <c r="H13">
        <v>93</v>
      </c>
      <c r="I13">
        <v>86.05</v>
      </c>
      <c r="J13" t="s">
        <v>52</v>
      </c>
    </row>
    <row r="14" spans="1:10" x14ac:dyDescent="0.2">
      <c r="A14">
        <v>20240410510007</v>
      </c>
      <c r="B14" t="s">
        <v>88</v>
      </c>
      <c r="C14">
        <v>100</v>
      </c>
      <c r="D14">
        <v>72.449999999999989</v>
      </c>
      <c r="E14">
        <v>55</v>
      </c>
      <c r="F14">
        <v>55</v>
      </c>
      <c r="G14">
        <v>72.449999999999989</v>
      </c>
      <c r="H14">
        <v>72.449999999999989</v>
      </c>
      <c r="I14">
        <v>69.97</v>
      </c>
      <c r="J14" t="s">
        <v>43</v>
      </c>
    </row>
    <row r="15" spans="1:10" x14ac:dyDescent="0.2">
      <c r="A15">
        <v>20240410510008</v>
      </c>
      <c r="B15" t="s">
        <v>89</v>
      </c>
      <c r="C15">
        <v>2.5</v>
      </c>
      <c r="D15">
        <v>45</v>
      </c>
      <c r="E15">
        <v>37.5</v>
      </c>
      <c r="F15">
        <v>45</v>
      </c>
      <c r="G15">
        <v>45</v>
      </c>
      <c r="H15">
        <v>45</v>
      </c>
      <c r="I15">
        <v>40.375</v>
      </c>
      <c r="J15" t="s">
        <v>31</v>
      </c>
    </row>
    <row r="16" spans="1:10" x14ac:dyDescent="0.2">
      <c r="A16">
        <v>20240410510009</v>
      </c>
      <c r="B16" t="s">
        <v>90</v>
      </c>
      <c r="C16">
        <v>100</v>
      </c>
      <c r="D16">
        <v>54.9</v>
      </c>
      <c r="E16">
        <v>55</v>
      </c>
      <c r="F16">
        <v>55</v>
      </c>
      <c r="G16">
        <v>54.9</v>
      </c>
      <c r="H16">
        <v>54.9</v>
      </c>
      <c r="I16">
        <v>59.440000000000005</v>
      </c>
      <c r="J16" t="s">
        <v>37</v>
      </c>
    </row>
    <row r="17" spans="1:10" x14ac:dyDescent="0.2">
      <c r="A17">
        <v>20240410510010</v>
      </c>
      <c r="B17" t="s">
        <v>91</v>
      </c>
      <c r="C17">
        <v>98.75</v>
      </c>
      <c r="D17">
        <v>23.45</v>
      </c>
      <c r="E17">
        <v>54</v>
      </c>
      <c r="F17">
        <v>0</v>
      </c>
      <c r="G17">
        <v>23.45</v>
      </c>
      <c r="H17">
        <v>23.45</v>
      </c>
      <c r="I17">
        <v>26.645</v>
      </c>
      <c r="J17" t="s">
        <v>31</v>
      </c>
    </row>
    <row r="18" spans="1:10" x14ac:dyDescent="0.2">
      <c r="A18">
        <v>20240410510011</v>
      </c>
      <c r="B18" t="s">
        <v>92</v>
      </c>
      <c r="C18">
        <v>98.75</v>
      </c>
      <c r="D18">
        <v>80.599999999999994</v>
      </c>
      <c r="E18">
        <v>75</v>
      </c>
      <c r="F18">
        <v>75</v>
      </c>
      <c r="G18">
        <v>80.599999999999994</v>
      </c>
      <c r="H18">
        <v>80.599999999999994</v>
      </c>
      <c r="I18">
        <v>80.735000000000014</v>
      </c>
      <c r="J18" t="s">
        <v>52</v>
      </c>
    </row>
    <row r="19" spans="1:10" x14ac:dyDescent="0.2">
      <c r="A19">
        <v>20240410510012</v>
      </c>
      <c r="B19" t="s">
        <v>93</v>
      </c>
      <c r="C19">
        <v>100</v>
      </c>
      <c r="D19">
        <v>54.599999999999994</v>
      </c>
      <c r="E19">
        <v>55</v>
      </c>
      <c r="F19">
        <v>55</v>
      </c>
      <c r="G19">
        <v>54.599999999999994</v>
      </c>
      <c r="H19">
        <v>54.599999999999994</v>
      </c>
      <c r="I19">
        <v>59.260000000000005</v>
      </c>
      <c r="J19" t="s">
        <v>37</v>
      </c>
    </row>
    <row r="20" spans="1:10" x14ac:dyDescent="0.2">
      <c r="A20">
        <v>20240410510013</v>
      </c>
      <c r="B20" t="s">
        <v>94</v>
      </c>
      <c r="C20">
        <v>10</v>
      </c>
      <c r="D20">
        <v>25</v>
      </c>
      <c r="E20">
        <v>35</v>
      </c>
      <c r="F20">
        <v>35</v>
      </c>
      <c r="G20">
        <v>35</v>
      </c>
      <c r="H20">
        <v>1.5</v>
      </c>
      <c r="I20">
        <v>25.15</v>
      </c>
      <c r="J20" t="s">
        <v>31</v>
      </c>
    </row>
    <row r="21" spans="1:10" x14ac:dyDescent="0.2">
      <c r="A21">
        <v>20240410510014</v>
      </c>
      <c r="B21" t="s">
        <v>95</v>
      </c>
      <c r="C21">
        <v>98.75</v>
      </c>
      <c r="D21">
        <v>3.75</v>
      </c>
      <c r="E21">
        <v>55</v>
      </c>
      <c r="F21">
        <v>55</v>
      </c>
      <c r="G21">
        <v>3.75</v>
      </c>
      <c r="H21">
        <v>3.75</v>
      </c>
      <c r="I21">
        <v>28.625</v>
      </c>
      <c r="J21" t="s">
        <v>31</v>
      </c>
    </row>
    <row r="22" spans="1:10" x14ac:dyDescent="0.2">
      <c r="A22">
        <v>20240410510015</v>
      </c>
      <c r="B22" t="s">
        <v>96</v>
      </c>
      <c r="C22">
        <v>98.75</v>
      </c>
      <c r="D22">
        <v>52.099999999999994</v>
      </c>
      <c r="E22">
        <v>0</v>
      </c>
      <c r="F22">
        <v>0</v>
      </c>
      <c r="G22">
        <v>52.099999999999994</v>
      </c>
      <c r="H22">
        <v>52.099999999999994</v>
      </c>
      <c r="I22">
        <v>41.134999999999998</v>
      </c>
      <c r="J22" t="s">
        <v>31</v>
      </c>
    </row>
    <row r="23" spans="1:10" x14ac:dyDescent="0.2">
      <c r="A23">
        <v>20240410510016</v>
      </c>
      <c r="B23" t="s">
        <v>97</v>
      </c>
      <c r="C23">
        <v>97.5</v>
      </c>
      <c r="D23">
        <v>25.549999999999997</v>
      </c>
      <c r="E23">
        <v>55</v>
      </c>
      <c r="F23">
        <v>55</v>
      </c>
      <c r="G23">
        <v>25.549999999999997</v>
      </c>
      <c r="H23">
        <v>25.549999999999997</v>
      </c>
      <c r="I23">
        <v>41.58</v>
      </c>
      <c r="J23" t="s">
        <v>31</v>
      </c>
    </row>
    <row r="24" spans="1:10" x14ac:dyDescent="0.2">
      <c r="A24">
        <v>20240410510017</v>
      </c>
      <c r="B24" t="s">
        <v>98</v>
      </c>
      <c r="C24">
        <v>85</v>
      </c>
      <c r="D24">
        <v>45</v>
      </c>
      <c r="E24">
        <v>37.5</v>
      </c>
      <c r="F24">
        <v>37.5</v>
      </c>
      <c r="G24">
        <v>0</v>
      </c>
      <c r="H24">
        <v>0</v>
      </c>
      <c r="I24">
        <v>37.75</v>
      </c>
      <c r="J24" t="s">
        <v>31</v>
      </c>
    </row>
    <row r="25" spans="1:10" x14ac:dyDescent="0.2">
      <c r="A25">
        <v>20240410510018</v>
      </c>
      <c r="B25" t="s">
        <v>99</v>
      </c>
      <c r="C25">
        <v>98.75</v>
      </c>
      <c r="D25">
        <v>15</v>
      </c>
      <c r="E25">
        <v>0</v>
      </c>
      <c r="F25">
        <v>0</v>
      </c>
      <c r="G25">
        <v>15</v>
      </c>
      <c r="H25">
        <v>15</v>
      </c>
      <c r="I25">
        <v>18.875</v>
      </c>
      <c r="J25" t="s">
        <v>28</v>
      </c>
    </row>
    <row r="26" spans="1:10" x14ac:dyDescent="0.2">
      <c r="A26">
        <v>20240410510019</v>
      </c>
      <c r="B26" t="s">
        <v>100</v>
      </c>
      <c r="C26">
        <v>100</v>
      </c>
      <c r="D26">
        <v>10.75</v>
      </c>
      <c r="E26">
        <v>35</v>
      </c>
      <c r="F26">
        <v>45</v>
      </c>
      <c r="G26">
        <v>56</v>
      </c>
      <c r="H26">
        <v>10.75</v>
      </c>
      <c r="I26">
        <v>33.975000000000001</v>
      </c>
      <c r="J26" t="s">
        <v>31</v>
      </c>
    </row>
    <row r="27" spans="1:10" x14ac:dyDescent="0.2">
      <c r="A27">
        <v>20240410510020</v>
      </c>
      <c r="B27" t="s">
        <v>101</v>
      </c>
      <c r="C27">
        <v>97.5</v>
      </c>
      <c r="D27">
        <v>9</v>
      </c>
      <c r="E27">
        <v>37.5</v>
      </c>
      <c r="F27">
        <v>37.5</v>
      </c>
      <c r="G27">
        <v>9</v>
      </c>
      <c r="H27">
        <v>9</v>
      </c>
      <c r="I27">
        <v>26.4</v>
      </c>
      <c r="J27" t="s">
        <v>31</v>
      </c>
    </row>
    <row r="28" spans="1:10" x14ac:dyDescent="0.2">
      <c r="A28">
        <v>20240410510021</v>
      </c>
      <c r="B28" t="s">
        <v>102</v>
      </c>
      <c r="C28">
        <v>96.25</v>
      </c>
      <c r="D28">
        <v>47.099999999999994</v>
      </c>
      <c r="E28">
        <v>50</v>
      </c>
      <c r="F28">
        <v>50</v>
      </c>
      <c r="G28">
        <v>55</v>
      </c>
      <c r="H28">
        <v>47.099999999999994</v>
      </c>
      <c r="I28">
        <v>53.675000000000004</v>
      </c>
      <c r="J28" t="s">
        <v>34</v>
      </c>
    </row>
    <row r="29" spans="1:10" x14ac:dyDescent="0.2">
      <c r="A29">
        <v>20240410510022</v>
      </c>
      <c r="B29" t="s">
        <v>103</v>
      </c>
      <c r="C29">
        <v>98.75</v>
      </c>
      <c r="D29">
        <v>43.45</v>
      </c>
      <c r="E29">
        <v>57</v>
      </c>
      <c r="F29">
        <v>57</v>
      </c>
      <c r="G29">
        <v>43.45</v>
      </c>
      <c r="H29">
        <v>43.45</v>
      </c>
      <c r="I29">
        <v>53.045000000000002</v>
      </c>
      <c r="J29" t="s">
        <v>34</v>
      </c>
    </row>
    <row r="30" spans="1:10" x14ac:dyDescent="0.2">
      <c r="A30">
        <v>20240410510023</v>
      </c>
      <c r="B30" t="s">
        <v>104</v>
      </c>
      <c r="C30">
        <v>100</v>
      </c>
      <c r="D30">
        <v>50</v>
      </c>
      <c r="E30">
        <v>50</v>
      </c>
      <c r="F30">
        <v>50</v>
      </c>
      <c r="G30">
        <v>31.799999999999997</v>
      </c>
      <c r="H30">
        <v>31.799999999999997</v>
      </c>
      <c r="I30">
        <v>51.36</v>
      </c>
      <c r="J30" t="s">
        <v>34</v>
      </c>
    </row>
    <row r="31" spans="1:10" x14ac:dyDescent="0.2">
      <c r="A31">
        <v>20240410510024</v>
      </c>
      <c r="B31" t="s">
        <v>105</v>
      </c>
      <c r="C31">
        <v>92.5</v>
      </c>
      <c r="D31">
        <v>29.65</v>
      </c>
      <c r="E31">
        <v>0</v>
      </c>
      <c r="F31">
        <v>0</v>
      </c>
      <c r="G31">
        <v>29.65</v>
      </c>
      <c r="H31">
        <v>29.65</v>
      </c>
      <c r="I31">
        <v>27.04</v>
      </c>
      <c r="J31" t="s">
        <v>31</v>
      </c>
    </row>
    <row r="32" spans="1:10" x14ac:dyDescent="0.2">
      <c r="A32">
        <v>20240410510025</v>
      </c>
      <c r="B32" t="s">
        <v>106</v>
      </c>
      <c r="C32">
        <v>97.5</v>
      </c>
      <c r="D32">
        <v>46.3</v>
      </c>
      <c r="E32">
        <v>37.5</v>
      </c>
      <c r="F32">
        <v>37.5</v>
      </c>
      <c r="G32">
        <v>46.3</v>
      </c>
      <c r="H32">
        <v>46.3</v>
      </c>
      <c r="I32">
        <v>48.78</v>
      </c>
      <c r="J32" t="s">
        <v>31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P22" sqref="P2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24" t="s">
        <v>68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20240410500001</v>
      </c>
      <c r="C5" t="s">
        <v>78</v>
      </c>
      <c r="D5">
        <v>157522</v>
      </c>
      <c r="E5" t="s">
        <v>1</v>
      </c>
      <c r="F5" t="s">
        <v>3</v>
      </c>
      <c r="G5" s="3">
        <f>'nilai partisipatif'!G2</f>
        <v>2.5</v>
      </c>
      <c r="H5" s="3">
        <v>35</v>
      </c>
      <c r="I5" s="3">
        <v>35</v>
      </c>
      <c r="J5" s="3">
        <v>35</v>
      </c>
      <c r="K5" s="3">
        <v>35</v>
      </c>
      <c r="L5" s="3">
        <v>35</v>
      </c>
      <c r="M5">
        <f>G5*Komponen!C10 + H5*Komponen!C11 + I5*Komponen!C12 + J5*Komponen!C13 + K5*Komponen!C14 + L5*Komponen!C15</f>
        <v>31.75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>
        <v>20240410500002</v>
      </c>
      <c r="C6" t="s">
        <v>79</v>
      </c>
      <c r="D6">
        <v>157523</v>
      </c>
      <c r="E6" t="s">
        <v>1</v>
      </c>
      <c r="F6" t="s">
        <v>3</v>
      </c>
      <c r="G6" s="3">
        <v>98</v>
      </c>
      <c r="H6" s="3">
        <v>53</v>
      </c>
      <c r="I6" s="3">
        <f>tugas!G3</f>
        <v>55</v>
      </c>
      <c r="J6" s="3">
        <f>tugas!G3</f>
        <v>55</v>
      </c>
      <c r="K6" s="3">
        <v>53</v>
      </c>
      <c r="L6" s="3">
        <v>53</v>
      </c>
      <c r="M6">
        <f>G6*Komponen!C10 + H6*Komponen!C11 + I6*Komponen!C12 + J6*Komponen!C13 + K6*Komponen!C14 + L6*Komponen!C15</f>
        <v>58.099999999999994</v>
      </c>
      <c r="N6" t="str">
        <f t="shared" si="0"/>
        <v>C+</v>
      </c>
    </row>
    <row r="7" spans="1:14" x14ac:dyDescent="0.2">
      <c r="A7">
        <v>3</v>
      </c>
      <c r="B7">
        <v>20240410500003</v>
      </c>
      <c r="C7" t="s">
        <v>80</v>
      </c>
      <c r="D7">
        <v>157524</v>
      </c>
      <c r="E7" t="s">
        <v>1</v>
      </c>
      <c r="F7" t="s">
        <v>3</v>
      </c>
      <c r="G7" s="3">
        <f>'nilai partisipatif'!G4</f>
        <v>95</v>
      </c>
      <c r="H7" s="3">
        <v>50</v>
      </c>
      <c r="I7" s="3">
        <v>50</v>
      </c>
      <c r="J7" s="3">
        <v>50</v>
      </c>
      <c r="K7" s="3">
        <v>50</v>
      </c>
      <c r="L7" s="3">
        <v>50</v>
      </c>
      <c r="M7">
        <f>G7*Komponen!C10 + H7*Komponen!C11 + I7*Komponen!C12 + J7*Komponen!C13 + K7*Komponen!C14 + L7*Komponen!C15</f>
        <v>54.5</v>
      </c>
      <c r="N7" t="str">
        <f t="shared" si="0"/>
        <v>C</v>
      </c>
    </row>
    <row r="8" spans="1:14" x14ac:dyDescent="0.2">
      <c r="A8">
        <v>4</v>
      </c>
      <c r="B8">
        <v>20240410500004</v>
      </c>
      <c r="C8" t="s">
        <v>81</v>
      </c>
      <c r="D8">
        <v>157525</v>
      </c>
      <c r="E8" t="s">
        <v>1</v>
      </c>
      <c r="F8" t="s">
        <v>3</v>
      </c>
      <c r="G8" s="3">
        <f>'nilai partisipatif'!G5</f>
        <v>100</v>
      </c>
      <c r="H8" s="22">
        <v>50</v>
      </c>
      <c r="I8" s="3">
        <v>50</v>
      </c>
      <c r="J8" s="3">
        <v>65</v>
      </c>
      <c r="K8" s="3">
        <f>'penilaian uts uas dan proyek'!G5</f>
        <v>30.5</v>
      </c>
      <c r="L8" s="3">
        <f>'penilaian uts uas dan proyek'!G5</f>
        <v>30.5</v>
      </c>
      <c r="M8">
        <f>G8*Komponen!C10 + H8*Komponen!C11 + I8*Komponen!C12 + J8*Komponen!C13 + K8*Komponen!C14 + L8*Komponen!C15</f>
        <v>54.849999999999994</v>
      </c>
      <c r="N8" t="str">
        <f t="shared" si="0"/>
        <v>C</v>
      </c>
    </row>
    <row r="9" spans="1:14" x14ac:dyDescent="0.2">
      <c r="A9">
        <v>5</v>
      </c>
      <c r="B9">
        <v>20240410510001</v>
      </c>
      <c r="C9" t="s">
        <v>82</v>
      </c>
      <c r="D9">
        <v>157526</v>
      </c>
      <c r="E9" t="s">
        <v>1</v>
      </c>
      <c r="F9" t="s">
        <v>3</v>
      </c>
      <c r="G9" s="3">
        <f>'nilai partisipatif'!G6</f>
        <v>15</v>
      </c>
      <c r="H9" s="3">
        <v>45</v>
      </c>
      <c r="I9" s="3">
        <v>45</v>
      </c>
      <c r="J9" s="3">
        <v>45</v>
      </c>
      <c r="K9" s="3">
        <v>45</v>
      </c>
      <c r="L9" s="3">
        <f>'penilaian uts uas dan proyek'!G6</f>
        <v>7.5</v>
      </c>
      <c r="M9">
        <f>G9*Komponen!C10 + H9*Komponen!C11 + I9*Komponen!C12 + J9*Komponen!C13 + K9*Komponen!C14 + L9*Komponen!C15</f>
        <v>38.25</v>
      </c>
      <c r="N9" t="str">
        <f t="shared" si="0"/>
        <v>D</v>
      </c>
    </row>
    <row r="10" spans="1:14" x14ac:dyDescent="0.2">
      <c r="A10">
        <v>6</v>
      </c>
      <c r="B10">
        <v>20240410510002</v>
      </c>
      <c r="C10" t="s">
        <v>83</v>
      </c>
      <c r="D10">
        <v>157527</v>
      </c>
      <c r="E10" t="s">
        <v>1</v>
      </c>
      <c r="F10" t="s">
        <v>3</v>
      </c>
      <c r="G10" s="3">
        <f>'nilai partisipatif'!G7</f>
        <v>100</v>
      </c>
      <c r="H10" s="3">
        <f>'penilaian uts uas dan proyek'!G7</f>
        <v>86.449999999999989</v>
      </c>
      <c r="I10" s="3">
        <f>tugas!G7</f>
        <v>62.5</v>
      </c>
      <c r="J10" s="3">
        <f>tugas!G7</f>
        <v>62.5</v>
      </c>
      <c r="K10" s="3">
        <f>'penilaian uts uas dan proyek'!G7</f>
        <v>86.449999999999989</v>
      </c>
      <c r="L10" s="3">
        <f>'penilaian uts uas dan proyek'!G7</f>
        <v>86.449999999999989</v>
      </c>
      <c r="M10">
        <f>G10*Komponen!C10 + H10*Komponen!C11 + I10*Komponen!C12 + J10*Komponen!C13 + K10*Komponen!C14 + L10*Komponen!C15</f>
        <v>80.61999999999999</v>
      </c>
      <c r="N10" t="str">
        <f t="shared" si="0"/>
        <v>A</v>
      </c>
    </row>
    <row r="11" spans="1:14" x14ac:dyDescent="0.2">
      <c r="A11">
        <v>7</v>
      </c>
      <c r="B11">
        <v>20240410510003</v>
      </c>
      <c r="C11" t="s">
        <v>84</v>
      </c>
      <c r="D11">
        <v>157528</v>
      </c>
      <c r="E11" t="s">
        <v>1</v>
      </c>
      <c r="F11" t="s">
        <v>3</v>
      </c>
      <c r="G11" s="3">
        <v>91</v>
      </c>
      <c r="H11" s="3">
        <f>'penilaian uts uas dan proyek'!G8</f>
        <v>49.2</v>
      </c>
      <c r="I11" s="3">
        <f>tugas!G8</f>
        <v>55</v>
      </c>
      <c r="J11" s="3">
        <f>tugas!G8</f>
        <v>55</v>
      </c>
      <c r="K11" s="3">
        <f>'penilaian uts uas dan proyek'!G8</f>
        <v>49.2</v>
      </c>
      <c r="L11" s="3">
        <f>'penilaian uts uas dan proyek'!G8</f>
        <v>49.2</v>
      </c>
      <c r="M11">
        <f>G11*Komponen!C10 + H11*Komponen!C11 + I11*Komponen!C12 + J11*Komponen!C13 + K11*Komponen!C14 + L11*Komponen!C15</f>
        <v>55.120000000000005</v>
      </c>
      <c r="N11" t="str">
        <f t="shared" si="0"/>
        <v>C+</v>
      </c>
    </row>
    <row r="12" spans="1:14" x14ac:dyDescent="0.2">
      <c r="A12">
        <v>8</v>
      </c>
      <c r="B12">
        <v>20240410510004</v>
      </c>
      <c r="C12" t="s">
        <v>85</v>
      </c>
      <c r="D12">
        <v>157529</v>
      </c>
      <c r="E12" t="s">
        <v>1</v>
      </c>
      <c r="F12" t="s">
        <v>3</v>
      </c>
      <c r="G12" s="3">
        <f>'nilai partisipatif'!G9</f>
        <v>97.5</v>
      </c>
      <c r="H12" s="3">
        <f>'penilaian uts uas dan proyek'!G9</f>
        <v>45.599999999999994</v>
      </c>
      <c r="I12" s="3">
        <f>tugas!G9</f>
        <v>55</v>
      </c>
      <c r="J12" s="3">
        <f>tugas!G9</f>
        <v>55</v>
      </c>
      <c r="K12" s="3">
        <f>'penilaian uts uas dan proyek'!G9</f>
        <v>45.599999999999994</v>
      </c>
      <c r="L12" s="3">
        <f>'penilaian uts uas dan proyek'!G9</f>
        <v>45.599999999999994</v>
      </c>
      <c r="M12">
        <f>G12*Komponen!C10 + H12*Komponen!C11 + I12*Komponen!C12 + J12*Komponen!C13 + K12*Komponen!C14 + L12*Komponen!C15</f>
        <v>53.61</v>
      </c>
      <c r="N12" t="str">
        <f t="shared" si="0"/>
        <v>C</v>
      </c>
    </row>
    <row r="13" spans="1:14" x14ac:dyDescent="0.2">
      <c r="A13">
        <v>9</v>
      </c>
      <c r="B13">
        <v>20240410510005</v>
      </c>
      <c r="C13" t="s">
        <v>86</v>
      </c>
      <c r="D13">
        <v>157530</v>
      </c>
      <c r="E13" t="s">
        <v>1</v>
      </c>
      <c r="F13" t="s">
        <v>3</v>
      </c>
      <c r="G13" s="3">
        <v>96</v>
      </c>
      <c r="H13" s="3">
        <f>'penilaian uts uas dan proyek'!G10</f>
        <v>43.7</v>
      </c>
      <c r="I13" s="3">
        <f>tugas!G10</f>
        <v>50</v>
      </c>
      <c r="J13" s="3">
        <f>tugas!G10</f>
        <v>50</v>
      </c>
      <c r="K13" s="3">
        <f>'penilaian uts uas dan proyek'!G10</f>
        <v>43.7</v>
      </c>
      <c r="L13" s="3">
        <f>'penilaian uts uas dan proyek'!G10</f>
        <v>43.7</v>
      </c>
      <c r="M13">
        <f>G13*Komponen!C10 + H13*Komponen!C11 + I13*Komponen!C12 + J13*Komponen!C13 + K13*Komponen!C14 + L13*Komponen!C15</f>
        <v>50.819999999999993</v>
      </c>
      <c r="N13" t="str">
        <f t="shared" si="0"/>
        <v>C</v>
      </c>
    </row>
    <row r="14" spans="1:14" x14ac:dyDescent="0.2">
      <c r="A14">
        <v>10</v>
      </c>
      <c r="B14">
        <v>20240410510006</v>
      </c>
      <c r="C14" t="s">
        <v>87</v>
      </c>
      <c r="D14">
        <v>157531</v>
      </c>
      <c r="E14" t="s">
        <v>1</v>
      </c>
      <c r="F14" t="s">
        <v>3</v>
      </c>
      <c r="G14" s="3">
        <f>'nilai partisipatif'!G11</f>
        <v>100</v>
      </c>
      <c r="H14" s="3">
        <f>'penilaian uts uas dan proyek'!G11</f>
        <v>93</v>
      </c>
      <c r="I14" s="3">
        <f>tugas!G11</f>
        <v>67.5</v>
      </c>
      <c r="J14" s="3">
        <f>tugas!G11</f>
        <v>67.5</v>
      </c>
      <c r="K14" s="3">
        <f>'penilaian uts uas dan proyek'!G11</f>
        <v>93</v>
      </c>
      <c r="L14" s="3">
        <f>'penilaian uts uas dan proyek'!G11</f>
        <v>93</v>
      </c>
      <c r="M14">
        <f>G14*Komponen!C10 + H14*Komponen!C11 + I14*Komponen!C12 + J14*Komponen!C13 + K14*Komponen!C14 + L14*Komponen!C15</f>
        <v>86.05</v>
      </c>
      <c r="N14" t="str">
        <f t="shared" si="0"/>
        <v>A</v>
      </c>
    </row>
    <row r="15" spans="1:14" x14ac:dyDescent="0.2">
      <c r="A15">
        <v>11</v>
      </c>
      <c r="B15">
        <v>20240410510007</v>
      </c>
      <c r="C15" t="s">
        <v>88</v>
      </c>
      <c r="D15">
        <v>157532</v>
      </c>
      <c r="E15" t="s">
        <v>1</v>
      </c>
      <c r="F15" t="s">
        <v>3</v>
      </c>
      <c r="G15" s="3">
        <f>'nilai partisipatif'!G12</f>
        <v>100</v>
      </c>
      <c r="H15" s="3">
        <f>'penilaian uts uas dan proyek'!G12</f>
        <v>72.449999999999989</v>
      </c>
      <c r="I15" s="3">
        <f>tugas!G12</f>
        <v>55</v>
      </c>
      <c r="J15" s="3">
        <f>tugas!G12</f>
        <v>55</v>
      </c>
      <c r="K15" s="3">
        <f>'penilaian uts uas dan proyek'!G12</f>
        <v>72.449999999999989</v>
      </c>
      <c r="L15" s="3">
        <f>'penilaian uts uas dan proyek'!G12</f>
        <v>72.449999999999989</v>
      </c>
      <c r="M15">
        <f>G15*Komponen!C10 + H15*Komponen!C11 + I15*Komponen!C12 + J15*Komponen!C13 + K15*Komponen!C14 + L15*Komponen!C15</f>
        <v>69.97</v>
      </c>
      <c r="N15" t="str">
        <f t="shared" si="0"/>
        <v>B</v>
      </c>
    </row>
    <row r="16" spans="1:14" x14ac:dyDescent="0.2">
      <c r="A16">
        <v>12</v>
      </c>
      <c r="B16">
        <v>20240410510008</v>
      </c>
      <c r="C16" t="s">
        <v>89</v>
      </c>
      <c r="D16">
        <v>157533</v>
      </c>
      <c r="E16" t="s">
        <v>1</v>
      </c>
      <c r="F16" t="s">
        <v>3</v>
      </c>
      <c r="G16" s="3">
        <f>'nilai partisipatif'!G13</f>
        <v>2.5</v>
      </c>
      <c r="H16" s="3">
        <v>45</v>
      </c>
      <c r="I16" s="3">
        <v>37</v>
      </c>
      <c r="J16" s="3">
        <v>45</v>
      </c>
      <c r="K16" s="3">
        <v>45</v>
      </c>
      <c r="L16" s="3">
        <v>45</v>
      </c>
      <c r="M16">
        <f>G16*Komponen!C10 + H16*Komponen!C11 + I16*Komponen!C12 + J16*Komponen!C13 + K16*Komponen!C14 + L16*Komponen!C15</f>
        <v>40.35</v>
      </c>
      <c r="N16" t="str">
        <f t="shared" si="0"/>
        <v>D</v>
      </c>
    </row>
    <row r="17" spans="1:14" x14ac:dyDescent="0.2">
      <c r="A17">
        <v>13</v>
      </c>
      <c r="B17">
        <v>20240410510009</v>
      </c>
      <c r="C17" t="s">
        <v>90</v>
      </c>
      <c r="D17">
        <v>157534</v>
      </c>
      <c r="E17" t="s">
        <v>1</v>
      </c>
      <c r="F17" t="s">
        <v>3</v>
      </c>
      <c r="G17" s="3">
        <f>'nilai partisipatif'!G14</f>
        <v>100</v>
      </c>
      <c r="H17" s="3">
        <f>'penilaian uts uas dan proyek'!G14</f>
        <v>54.9</v>
      </c>
      <c r="I17" s="3">
        <f>tugas!G14</f>
        <v>55</v>
      </c>
      <c r="J17" s="3">
        <f>tugas!G14</f>
        <v>55</v>
      </c>
      <c r="K17" s="3">
        <f>'penilaian uts uas dan proyek'!G14</f>
        <v>54.9</v>
      </c>
      <c r="L17" s="3">
        <f>'penilaian uts uas dan proyek'!G14</f>
        <v>54.9</v>
      </c>
      <c r="M17">
        <f>G17*Komponen!C10 + H17*Komponen!C11 + I17*Komponen!C12 + J17*Komponen!C13 + K17*Komponen!C14 + L17*Komponen!C15</f>
        <v>59.440000000000005</v>
      </c>
      <c r="N17" t="str">
        <f t="shared" si="0"/>
        <v>C+</v>
      </c>
    </row>
    <row r="18" spans="1:14" x14ac:dyDescent="0.2">
      <c r="A18">
        <v>14</v>
      </c>
      <c r="B18">
        <v>20240410510010</v>
      </c>
      <c r="C18" t="s">
        <v>91</v>
      </c>
      <c r="D18">
        <v>157535</v>
      </c>
      <c r="E18" t="s">
        <v>1</v>
      </c>
      <c r="F18" t="s">
        <v>3</v>
      </c>
      <c r="G18" s="3">
        <v>98</v>
      </c>
      <c r="H18" s="3">
        <f>'penilaian uts uas dan proyek'!G15</f>
        <v>23.45</v>
      </c>
      <c r="I18" s="3">
        <v>54</v>
      </c>
      <c r="J18" s="3">
        <f>tugas!G15</f>
        <v>0</v>
      </c>
      <c r="K18" s="3">
        <f>'penilaian uts uas dan proyek'!G15</f>
        <v>23.45</v>
      </c>
      <c r="L18" s="3">
        <f>'penilaian uts uas dan proyek'!G15</f>
        <v>23.45</v>
      </c>
      <c r="M18">
        <f>G18*Komponen!C10 + H18*Komponen!C11 + I18*Komponen!C12 + J18*Komponen!C13 + K18*Komponen!C14 + L18*Komponen!C15</f>
        <v>26.569999999999997</v>
      </c>
      <c r="N18" t="str">
        <f t="shared" si="0"/>
        <v>D</v>
      </c>
    </row>
    <row r="19" spans="1:14" x14ac:dyDescent="0.2">
      <c r="A19">
        <v>15</v>
      </c>
      <c r="B19">
        <v>20240410510011</v>
      </c>
      <c r="C19" t="s">
        <v>92</v>
      </c>
      <c r="D19">
        <v>157536</v>
      </c>
      <c r="E19" t="s">
        <v>1</v>
      </c>
      <c r="F19" t="s">
        <v>3</v>
      </c>
      <c r="G19" s="3">
        <v>98</v>
      </c>
      <c r="H19" s="3">
        <f>'penilaian uts uas dan proyek'!G16</f>
        <v>80.599999999999994</v>
      </c>
      <c r="I19" s="3">
        <f>tugas!G16</f>
        <v>75</v>
      </c>
      <c r="J19" s="3">
        <f>tugas!G16</f>
        <v>75</v>
      </c>
      <c r="K19" s="3">
        <f>'penilaian uts uas dan proyek'!G16</f>
        <v>80.599999999999994</v>
      </c>
      <c r="L19" s="3">
        <f>'penilaian uts uas dan proyek'!G16</f>
        <v>80.599999999999994</v>
      </c>
      <c r="M19">
        <f>G19*Komponen!C10 + H19*Komponen!C11 + I19*Komponen!C12 + J19*Komponen!C13 + K19*Komponen!C14 + L19*Komponen!C15</f>
        <v>80.660000000000011</v>
      </c>
      <c r="N19" t="str">
        <f t="shared" si="0"/>
        <v>A</v>
      </c>
    </row>
    <row r="20" spans="1:14" x14ac:dyDescent="0.2">
      <c r="A20">
        <v>16</v>
      </c>
      <c r="B20">
        <v>20240410510012</v>
      </c>
      <c r="C20" t="s">
        <v>93</v>
      </c>
      <c r="D20">
        <v>157537</v>
      </c>
      <c r="E20" t="s">
        <v>1</v>
      </c>
      <c r="F20" t="s">
        <v>3</v>
      </c>
      <c r="G20" s="3">
        <f>'nilai partisipatif'!G17</f>
        <v>100</v>
      </c>
      <c r="H20" s="3">
        <f>'penilaian uts uas dan proyek'!G17</f>
        <v>54.599999999999994</v>
      </c>
      <c r="I20" s="3">
        <f>tugas!G17</f>
        <v>55</v>
      </c>
      <c r="J20" s="3">
        <f>tugas!G17</f>
        <v>55</v>
      </c>
      <c r="K20" s="3">
        <f>'penilaian uts uas dan proyek'!G17</f>
        <v>54.599999999999994</v>
      </c>
      <c r="L20" s="3">
        <f>'penilaian uts uas dan proyek'!G17</f>
        <v>54.599999999999994</v>
      </c>
      <c r="M20">
        <f>G20*Komponen!C10 + H20*Komponen!C11 + I20*Komponen!C12 + J20*Komponen!C13 + K20*Komponen!C14 + L20*Komponen!C15</f>
        <v>59.260000000000005</v>
      </c>
      <c r="N20" t="str">
        <f t="shared" si="0"/>
        <v>C+</v>
      </c>
    </row>
    <row r="21" spans="1:14" x14ac:dyDescent="0.2">
      <c r="A21">
        <v>17</v>
      </c>
      <c r="B21">
        <v>20240410510013</v>
      </c>
      <c r="C21" t="s">
        <v>94</v>
      </c>
      <c r="D21">
        <v>157538</v>
      </c>
      <c r="E21" t="s">
        <v>1</v>
      </c>
      <c r="F21" t="s">
        <v>3</v>
      </c>
      <c r="G21" s="3">
        <f>'nilai partisipatif'!G18</f>
        <v>10</v>
      </c>
      <c r="H21" s="3">
        <v>25</v>
      </c>
      <c r="I21" s="3">
        <v>35</v>
      </c>
      <c r="J21" s="3">
        <v>35</v>
      </c>
      <c r="K21" s="3">
        <v>35</v>
      </c>
      <c r="L21" s="3">
        <f>'penilaian uts uas dan proyek'!G18</f>
        <v>1.5</v>
      </c>
      <c r="M21">
        <f>G21*Komponen!C10 + H21*Komponen!C11 + I21*Komponen!C12 + J21*Komponen!C13 + K21*Komponen!C14 + L21*Komponen!C15</f>
        <v>25.15</v>
      </c>
      <c r="N21" t="str">
        <f t="shared" si="0"/>
        <v>D</v>
      </c>
    </row>
    <row r="22" spans="1:14" x14ac:dyDescent="0.2">
      <c r="A22">
        <v>18</v>
      </c>
      <c r="B22">
        <v>20240410510014</v>
      </c>
      <c r="C22" t="s">
        <v>95</v>
      </c>
      <c r="D22">
        <v>157539</v>
      </c>
      <c r="E22" t="s">
        <v>1</v>
      </c>
      <c r="F22" t="s">
        <v>3</v>
      </c>
      <c r="G22" s="3">
        <v>98</v>
      </c>
      <c r="H22" s="3">
        <v>50</v>
      </c>
      <c r="I22" s="3">
        <v>50</v>
      </c>
      <c r="J22" s="3">
        <v>50</v>
      </c>
      <c r="K22" s="3">
        <v>50</v>
      </c>
      <c r="L22" s="3">
        <v>50</v>
      </c>
      <c r="M22">
        <f>G22*Komponen!C10 + H22*Komponen!C11 + I22*Komponen!C12 + J22*Komponen!C13 + K22*Komponen!C14 + L22*Komponen!C15</f>
        <v>54.8</v>
      </c>
      <c r="N22" t="str">
        <f t="shared" si="0"/>
        <v>C</v>
      </c>
    </row>
    <row r="23" spans="1:14" x14ac:dyDescent="0.2">
      <c r="A23">
        <v>19</v>
      </c>
      <c r="B23">
        <v>20240410510015</v>
      </c>
      <c r="C23" t="s">
        <v>96</v>
      </c>
      <c r="D23">
        <v>157540</v>
      </c>
      <c r="E23" t="s">
        <v>1</v>
      </c>
      <c r="F23" t="s">
        <v>3</v>
      </c>
      <c r="G23" s="3">
        <v>98</v>
      </c>
      <c r="H23" s="3">
        <v>50</v>
      </c>
      <c r="I23" s="3">
        <v>50</v>
      </c>
      <c r="J23" s="3">
        <v>50</v>
      </c>
      <c r="K23" s="3">
        <v>50</v>
      </c>
      <c r="L23" s="3">
        <v>50</v>
      </c>
      <c r="M23">
        <f>G23*Komponen!C10 + H23*Komponen!C11 + I23*Komponen!C12 + J23*Komponen!C13 + K23*Komponen!C14 + L23*Komponen!C15</f>
        <v>54.8</v>
      </c>
      <c r="N23" t="str">
        <f t="shared" si="0"/>
        <v>C</v>
      </c>
    </row>
    <row r="24" spans="1:14" x14ac:dyDescent="0.2">
      <c r="A24">
        <v>20</v>
      </c>
      <c r="B24">
        <v>20240410510016</v>
      </c>
      <c r="C24" t="s">
        <v>97</v>
      </c>
      <c r="D24">
        <v>157541</v>
      </c>
      <c r="E24" t="s">
        <v>1</v>
      </c>
      <c r="F24" t="s">
        <v>3</v>
      </c>
      <c r="G24" s="3">
        <f>'nilai partisipatif'!G21</f>
        <v>97.5</v>
      </c>
      <c r="H24" s="3">
        <v>50</v>
      </c>
      <c r="I24" s="3">
        <v>50</v>
      </c>
      <c r="J24" s="3">
        <v>50</v>
      </c>
      <c r="K24" s="3">
        <v>50</v>
      </c>
      <c r="L24" s="3">
        <v>50</v>
      </c>
      <c r="M24">
        <f>G24*Komponen!C10 + H24*Komponen!C11 + I24*Komponen!C12 + J24*Komponen!C13 + K24*Komponen!C14 + L24*Komponen!C15</f>
        <v>54.75</v>
      </c>
      <c r="N24" t="str">
        <f t="shared" si="0"/>
        <v>C</v>
      </c>
    </row>
    <row r="25" spans="1:14" x14ac:dyDescent="0.2">
      <c r="A25">
        <v>21</v>
      </c>
      <c r="B25">
        <v>20240410510017</v>
      </c>
      <c r="C25" t="s">
        <v>98</v>
      </c>
      <c r="D25">
        <v>157542</v>
      </c>
      <c r="E25" t="s">
        <v>1</v>
      </c>
      <c r="F25" t="s">
        <v>3</v>
      </c>
      <c r="G25" s="3">
        <f>'nilai partisipatif'!G22</f>
        <v>85</v>
      </c>
      <c r="H25" s="3">
        <v>45</v>
      </c>
      <c r="I25" s="3">
        <f>tugas!G22</f>
        <v>37.5</v>
      </c>
      <c r="J25" s="3">
        <f>tugas!G22</f>
        <v>37.5</v>
      </c>
      <c r="K25" s="3">
        <f>'penilaian uts uas dan proyek'!G22</f>
        <v>0</v>
      </c>
      <c r="L25" s="3">
        <f>'penilaian uts uas dan proyek'!G22</f>
        <v>0</v>
      </c>
      <c r="M25">
        <f>G25*Komponen!C10 + H25*Komponen!C11 + I25*Komponen!C12 + J25*Komponen!C13 + K25*Komponen!C14 + L25*Komponen!C15</f>
        <v>37.75</v>
      </c>
      <c r="N25" t="str">
        <f t="shared" si="0"/>
        <v>D</v>
      </c>
    </row>
    <row r="26" spans="1:14" x14ac:dyDescent="0.2">
      <c r="A26">
        <v>22</v>
      </c>
      <c r="B26">
        <v>20240410510018</v>
      </c>
      <c r="C26" t="s">
        <v>99</v>
      </c>
      <c r="D26">
        <v>157543</v>
      </c>
      <c r="E26" t="s">
        <v>1</v>
      </c>
      <c r="F26" t="s">
        <v>3</v>
      </c>
      <c r="G26" s="3">
        <v>98</v>
      </c>
      <c r="H26" s="3">
        <v>50</v>
      </c>
      <c r="I26" s="3">
        <v>50</v>
      </c>
      <c r="J26" s="3">
        <v>50</v>
      </c>
      <c r="K26" s="3">
        <v>50</v>
      </c>
      <c r="L26" s="3">
        <v>50</v>
      </c>
      <c r="M26">
        <f>G26*Komponen!C10 + H26*Komponen!C11 + I26*Komponen!C12 + J26*Komponen!C13 + K26*Komponen!C14 + L26*Komponen!C15</f>
        <v>54.8</v>
      </c>
      <c r="N26" t="str">
        <f t="shared" si="0"/>
        <v>C</v>
      </c>
    </row>
    <row r="27" spans="1:14" x14ac:dyDescent="0.2">
      <c r="A27">
        <v>23</v>
      </c>
      <c r="B27">
        <v>20240410510019</v>
      </c>
      <c r="C27" t="s">
        <v>100</v>
      </c>
      <c r="D27">
        <v>157544</v>
      </c>
      <c r="E27" t="s">
        <v>1</v>
      </c>
      <c r="F27" t="s">
        <v>3</v>
      </c>
      <c r="G27" s="3">
        <f>'nilai partisipatif'!G24</f>
        <v>100</v>
      </c>
      <c r="H27" s="3">
        <v>50</v>
      </c>
      <c r="I27" s="3">
        <v>50</v>
      </c>
      <c r="J27" s="3">
        <v>50</v>
      </c>
      <c r="K27" s="3">
        <v>50</v>
      </c>
      <c r="L27" s="3">
        <v>45</v>
      </c>
      <c r="M27">
        <f>G27*Komponen!C10 + H27*Komponen!C11 + I27*Komponen!C12 + J27*Komponen!C13 + K27*Komponen!C14 + L27*Komponen!C15</f>
        <v>54.5</v>
      </c>
      <c r="N27" t="str">
        <f t="shared" si="0"/>
        <v>C</v>
      </c>
    </row>
    <row r="28" spans="1:14" x14ac:dyDescent="0.2">
      <c r="A28">
        <v>24</v>
      </c>
      <c r="B28">
        <v>20240410510020</v>
      </c>
      <c r="C28" t="s">
        <v>101</v>
      </c>
      <c r="D28">
        <v>157545</v>
      </c>
      <c r="E28" t="s">
        <v>1</v>
      </c>
      <c r="F28" t="s">
        <v>3</v>
      </c>
      <c r="G28" s="3">
        <f>'nilai partisipatif'!G25</f>
        <v>97.5</v>
      </c>
      <c r="H28" s="3">
        <v>50</v>
      </c>
      <c r="I28" s="3">
        <v>50</v>
      </c>
      <c r="J28" s="3">
        <v>50</v>
      </c>
      <c r="K28" s="3">
        <v>50</v>
      </c>
      <c r="L28" s="3">
        <v>50</v>
      </c>
      <c r="M28">
        <f>G28*Komponen!C10 + H28*Komponen!C11 + I28*Komponen!C12 + J28*Komponen!C13 + K28*Komponen!C14 + L28*Komponen!C15</f>
        <v>54.75</v>
      </c>
      <c r="N28" t="str">
        <f t="shared" si="0"/>
        <v>C</v>
      </c>
    </row>
    <row r="29" spans="1:14" x14ac:dyDescent="0.2">
      <c r="A29">
        <v>25</v>
      </c>
      <c r="B29">
        <v>20240410510021</v>
      </c>
      <c r="C29" t="s">
        <v>102</v>
      </c>
      <c r="D29">
        <v>157546</v>
      </c>
      <c r="E29" t="s">
        <v>1</v>
      </c>
      <c r="F29" t="s">
        <v>3</v>
      </c>
      <c r="G29" s="3">
        <v>96</v>
      </c>
      <c r="H29" s="3">
        <f>'penilaian uts uas dan proyek'!G26</f>
        <v>47.099999999999994</v>
      </c>
      <c r="I29" s="3">
        <v>50</v>
      </c>
      <c r="J29" s="3">
        <v>50</v>
      </c>
      <c r="K29" s="3">
        <v>55</v>
      </c>
      <c r="L29" s="3">
        <f>'penilaian uts uas dan proyek'!G26</f>
        <v>47.099999999999994</v>
      </c>
      <c r="M29">
        <f>G29*Komponen!C10 + H29*Komponen!C11 + I29*Komponen!C12 + J29*Komponen!C13 + K29*Komponen!C14 + L29*Komponen!C15</f>
        <v>53.65</v>
      </c>
      <c r="N29" t="str">
        <f t="shared" si="0"/>
        <v>C</v>
      </c>
    </row>
    <row r="30" spans="1:14" x14ac:dyDescent="0.2">
      <c r="A30">
        <v>26</v>
      </c>
      <c r="B30">
        <v>20240410510022</v>
      </c>
      <c r="C30" t="s">
        <v>103</v>
      </c>
      <c r="D30">
        <v>157547</v>
      </c>
      <c r="E30" t="s">
        <v>1</v>
      </c>
      <c r="F30" t="s">
        <v>3</v>
      </c>
      <c r="G30" s="3">
        <v>98</v>
      </c>
      <c r="H30" s="22">
        <f>'penilaian uts uas dan proyek'!G27</f>
        <v>43.45</v>
      </c>
      <c r="I30" s="3">
        <v>57</v>
      </c>
      <c r="J30" s="3">
        <v>57</v>
      </c>
      <c r="K30" s="3">
        <f>'penilaian uts uas dan proyek'!G27</f>
        <v>43.45</v>
      </c>
      <c r="L30" s="3">
        <f>'penilaian uts uas dan proyek'!G27</f>
        <v>43.45</v>
      </c>
      <c r="M30">
        <f>G30*Komponen!C10 + H30*Komponen!C11 + I30*Komponen!C12 + J30*Komponen!C13 + K30*Komponen!C14 + L30*Komponen!C15</f>
        <v>52.97</v>
      </c>
      <c r="N30" t="str">
        <f t="shared" si="0"/>
        <v>C</v>
      </c>
    </row>
    <row r="31" spans="1:14" x14ac:dyDescent="0.2">
      <c r="A31">
        <v>27</v>
      </c>
      <c r="B31">
        <v>20240410510023</v>
      </c>
      <c r="C31" t="s">
        <v>104</v>
      </c>
      <c r="D31">
        <v>157548</v>
      </c>
      <c r="E31" t="s">
        <v>1</v>
      </c>
      <c r="F31" t="s">
        <v>3</v>
      </c>
      <c r="G31" s="3">
        <f>'nilai partisipatif'!G28</f>
        <v>100</v>
      </c>
      <c r="H31" s="3">
        <v>50</v>
      </c>
      <c r="I31" s="3">
        <v>50</v>
      </c>
      <c r="J31" s="3">
        <v>50</v>
      </c>
      <c r="K31" s="3">
        <f>'penilaian uts uas dan proyek'!G28</f>
        <v>31.799999999999997</v>
      </c>
      <c r="L31" s="3">
        <f>'penilaian uts uas dan proyek'!G28</f>
        <v>31.799999999999997</v>
      </c>
      <c r="M31">
        <f>G31*Komponen!C10 + H31*Komponen!C11 + I31*Komponen!C12 + J31*Komponen!C13 + K31*Komponen!C14 + L31*Komponen!C15</f>
        <v>51.36</v>
      </c>
      <c r="N31" t="str">
        <f t="shared" si="0"/>
        <v>C</v>
      </c>
    </row>
    <row r="32" spans="1:14" x14ac:dyDescent="0.2">
      <c r="A32">
        <v>28</v>
      </c>
      <c r="B32">
        <v>20240410510024</v>
      </c>
      <c r="C32" t="s">
        <v>105</v>
      </c>
      <c r="D32">
        <v>157549</v>
      </c>
      <c r="E32" t="s">
        <v>1</v>
      </c>
      <c r="F32" t="s">
        <v>3</v>
      </c>
      <c r="G32" s="3">
        <f>'nilai partisipatif'!G29</f>
        <v>92.5</v>
      </c>
      <c r="H32" s="3">
        <f>'penilaian uts uas dan proyek'!G29</f>
        <v>29.65</v>
      </c>
      <c r="I32" s="3">
        <f>tugas!G29</f>
        <v>0</v>
      </c>
      <c r="J32" s="3">
        <f>tugas!G29</f>
        <v>0</v>
      </c>
      <c r="K32" s="3">
        <f>'penilaian uts uas dan proyek'!G29</f>
        <v>29.65</v>
      </c>
      <c r="L32" s="3">
        <f>'penilaian uts uas dan proyek'!G29</f>
        <v>29.65</v>
      </c>
      <c r="M32">
        <f>G32*Komponen!C10 + H32*Komponen!C11 + I32*Komponen!C12 + J32*Komponen!C13 + K32*Komponen!C14 + L32*Komponen!C15</f>
        <v>27.04</v>
      </c>
      <c r="N32" t="str">
        <f t="shared" si="0"/>
        <v>D</v>
      </c>
    </row>
    <row r="33" spans="1:14" x14ac:dyDescent="0.2">
      <c r="A33">
        <v>29</v>
      </c>
      <c r="B33">
        <v>20240410510025</v>
      </c>
      <c r="C33" t="s">
        <v>106</v>
      </c>
      <c r="D33">
        <v>157550</v>
      </c>
      <c r="E33" t="s">
        <v>1</v>
      </c>
      <c r="F33" t="s">
        <v>3</v>
      </c>
      <c r="G33" s="3">
        <f>'nilai partisipatif'!G30</f>
        <v>97.5</v>
      </c>
      <c r="H33" s="3">
        <v>50</v>
      </c>
      <c r="I33" s="3">
        <v>50</v>
      </c>
      <c r="J33" s="3">
        <v>50</v>
      </c>
      <c r="K33" s="3">
        <v>50</v>
      </c>
      <c r="L33" s="3">
        <v>50</v>
      </c>
      <c r="M33">
        <f>G33*Komponen!C10 + H33*Komponen!C11 + I33*Komponen!C12 + J33*Komponen!C13 + K33*Komponen!C14 + L33*Komponen!C15</f>
        <v>54.75</v>
      </c>
      <c r="N3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8F4D-6AD9-B945-9891-2F0F97FAA707}">
  <dimension ref="A1:J30"/>
  <sheetViews>
    <sheetView workbookViewId="0">
      <selection activeCell="O17" sqref="O17"/>
    </sheetView>
  </sheetViews>
  <sheetFormatPr baseColWidth="10" defaultRowHeight="15" x14ac:dyDescent="0.2"/>
  <cols>
    <col min="2" max="2" width="29.5" bestFit="1" customWidth="1"/>
    <col min="3" max="3" width="18.6640625" customWidth="1"/>
    <col min="4" max="4" width="12.6640625" customWidth="1"/>
    <col min="6" max="6" width="7.6640625" customWidth="1"/>
    <col min="7" max="7" width="6.33203125" customWidth="1"/>
    <col min="8" max="8" width="6.5" customWidth="1"/>
    <col min="9" max="9" width="11.33203125" customWidth="1"/>
    <col min="10" max="10" width="11.6640625" customWidth="1"/>
  </cols>
  <sheetData>
    <row r="1" spans="1:10" x14ac:dyDescent="0.2">
      <c r="A1" t="s">
        <v>69</v>
      </c>
      <c r="B1" t="s">
        <v>70</v>
      </c>
      <c r="C1" t="s">
        <v>59</v>
      </c>
      <c r="D1" t="s">
        <v>62</v>
      </c>
      <c r="E1" t="s">
        <v>64</v>
      </c>
      <c r="F1" t="s">
        <v>65</v>
      </c>
      <c r="G1" t="s">
        <v>74</v>
      </c>
      <c r="H1" t="s">
        <v>75</v>
      </c>
      <c r="I1" t="s">
        <v>76</v>
      </c>
      <c r="J1" t="s">
        <v>77</v>
      </c>
    </row>
    <row r="2" spans="1:10" x14ac:dyDescent="0.2">
      <c r="A2">
        <v>20240410500001</v>
      </c>
      <c r="B2" t="s">
        <v>78</v>
      </c>
      <c r="C2">
        <v>2.5</v>
      </c>
      <c r="D2">
        <v>35</v>
      </c>
      <c r="E2">
        <v>35</v>
      </c>
      <c r="F2">
        <v>35</v>
      </c>
      <c r="G2">
        <v>35</v>
      </c>
      <c r="H2">
        <v>35</v>
      </c>
      <c r="I2">
        <v>31.75</v>
      </c>
      <c r="J2" t="s">
        <v>31</v>
      </c>
    </row>
    <row r="3" spans="1:10" x14ac:dyDescent="0.2">
      <c r="A3">
        <v>20240410500002</v>
      </c>
      <c r="B3" t="s">
        <v>79</v>
      </c>
      <c r="C3">
        <v>98.75</v>
      </c>
      <c r="D3">
        <v>53.699999999999996</v>
      </c>
      <c r="E3">
        <v>55</v>
      </c>
      <c r="F3">
        <v>55</v>
      </c>
      <c r="G3">
        <v>53.699999999999996</v>
      </c>
      <c r="H3">
        <v>53.699999999999996</v>
      </c>
      <c r="I3">
        <v>58.594999999999999</v>
      </c>
      <c r="J3" t="s">
        <v>37</v>
      </c>
    </row>
    <row r="4" spans="1:10" x14ac:dyDescent="0.2">
      <c r="A4">
        <v>20240410500003</v>
      </c>
      <c r="B4" t="s">
        <v>80</v>
      </c>
      <c r="C4">
        <v>95</v>
      </c>
      <c r="D4">
        <v>50</v>
      </c>
      <c r="E4">
        <v>50</v>
      </c>
      <c r="F4">
        <v>50</v>
      </c>
      <c r="G4">
        <v>50</v>
      </c>
      <c r="H4">
        <v>50</v>
      </c>
      <c r="I4">
        <v>54.5</v>
      </c>
      <c r="J4" t="s">
        <v>34</v>
      </c>
    </row>
    <row r="5" spans="1:10" x14ac:dyDescent="0.2">
      <c r="A5">
        <v>20240410500004</v>
      </c>
      <c r="B5" t="s">
        <v>81</v>
      </c>
      <c r="C5">
        <v>100</v>
      </c>
      <c r="D5">
        <v>50</v>
      </c>
      <c r="E5">
        <v>50</v>
      </c>
      <c r="F5">
        <v>65</v>
      </c>
      <c r="G5">
        <v>30.5</v>
      </c>
      <c r="H5">
        <v>30.5</v>
      </c>
      <c r="I5">
        <v>54.849999999999994</v>
      </c>
      <c r="J5" t="s">
        <v>34</v>
      </c>
    </row>
    <row r="6" spans="1:10" x14ac:dyDescent="0.2">
      <c r="A6">
        <v>20240410510001</v>
      </c>
      <c r="B6" t="s">
        <v>82</v>
      </c>
      <c r="C6">
        <v>15</v>
      </c>
      <c r="D6">
        <v>45</v>
      </c>
      <c r="E6">
        <v>45</v>
      </c>
      <c r="F6">
        <v>45</v>
      </c>
      <c r="G6">
        <v>45</v>
      </c>
      <c r="H6">
        <v>7.5</v>
      </c>
      <c r="I6">
        <v>38.25</v>
      </c>
      <c r="J6" t="s">
        <v>31</v>
      </c>
    </row>
    <row r="7" spans="1:10" x14ac:dyDescent="0.2">
      <c r="A7">
        <v>20240410510002</v>
      </c>
      <c r="B7" t="s">
        <v>83</v>
      </c>
      <c r="C7">
        <v>100</v>
      </c>
      <c r="D7">
        <v>86.449999999999989</v>
      </c>
      <c r="E7">
        <v>62.5</v>
      </c>
      <c r="F7">
        <v>62.5</v>
      </c>
      <c r="G7">
        <v>86.449999999999989</v>
      </c>
      <c r="H7">
        <v>86.449999999999989</v>
      </c>
      <c r="I7">
        <v>80.61999999999999</v>
      </c>
      <c r="J7" t="s">
        <v>52</v>
      </c>
    </row>
    <row r="8" spans="1:10" x14ac:dyDescent="0.2">
      <c r="A8">
        <v>20240410510003</v>
      </c>
      <c r="B8" t="s">
        <v>84</v>
      </c>
      <c r="C8">
        <v>91.25</v>
      </c>
      <c r="D8">
        <v>49.2</v>
      </c>
      <c r="E8">
        <v>55</v>
      </c>
      <c r="F8">
        <v>55</v>
      </c>
      <c r="G8">
        <v>49.2</v>
      </c>
      <c r="H8">
        <v>49.2</v>
      </c>
      <c r="I8">
        <v>55.14500000000001</v>
      </c>
      <c r="J8" t="s">
        <v>37</v>
      </c>
    </row>
    <row r="9" spans="1:10" x14ac:dyDescent="0.2">
      <c r="A9">
        <v>20240410510004</v>
      </c>
      <c r="B9" t="s">
        <v>85</v>
      </c>
      <c r="C9">
        <v>97.5</v>
      </c>
      <c r="D9">
        <v>45.599999999999994</v>
      </c>
      <c r="E9">
        <v>55</v>
      </c>
      <c r="F9">
        <v>55</v>
      </c>
      <c r="G9">
        <v>45.599999999999994</v>
      </c>
      <c r="H9">
        <v>45.599999999999994</v>
      </c>
      <c r="I9">
        <v>53.61</v>
      </c>
      <c r="J9" t="s">
        <v>34</v>
      </c>
    </row>
    <row r="10" spans="1:10" x14ac:dyDescent="0.2">
      <c r="A10">
        <v>20240410510005</v>
      </c>
      <c r="B10" t="s">
        <v>86</v>
      </c>
      <c r="C10">
        <v>96.25</v>
      </c>
      <c r="D10">
        <v>43.7</v>
      </c>
      <c r="E10">
        <v>50</v>
      </c>
      <c r="F10">
        <v>50</v>
      </c>
      <c r="G10">
        <v>43.7</v>
      </c>
      <c r="H10">
        <v>43.7</v>
      </c>
      <c r="I10">
        <v>50.844999999999999</v>
      </c>
      <c r="J10" t="s">
        <v>34</v>
      </c>
    </row>
    <row r="11" spans="1:10" x14ac:dyDescent="0.2">
      <c r="A11">
        <v>20240410510006</v>
      </c>
      <c r="B11" t="s">
        <v>87</v>
      </c>
      <c r="C11">
        <v>100</v>
      </c>
      <c r="D11">
        <v>93</v>
      </c>
      <c r="E11">
        <v>67.5</v>
      </c>
      <c r="F11">
        <v>67.5</v>
      </c>
      <c r="G11">
        <v>93</v>
      </c>
      <c r="H11">
        <v>93</v>
      </c>
      <c r="I11">
        <v>86.05</v>
      </c>
      <c r="J11" t="s">
        <v>52</v>
      </c>
    </row>
    <row r="12" spans="1:10" x14ac:dyDescent="0.2">
      <c r="A12">
        <v>20240410510007</v>
      </c>
      <c r="B12" t="s">
        <v>88</v>
      </c>
      <c r="C12">
        <v>100</v>
      </c>
      <c r="D12">
        <v>72.449999999999989</v>
      </c>
      <c r="E12">
        <v>55</v>
      </c>
      <c r="F12">
        <v>55</v>
      </c>
      <c r="G12">
        <v>72.449999999999989</v>
      </c>
      <c r="H12">
        <v>72.449999999999989</v>
      </c>
      <c r="I12">
        <v>69.97</v>
      </c>
      <c r="J12" t="s">
        <v>43</v>
      </c>
    </row>
    <row r="13" spans="1:10" x14ac:dyDescent="0.2">
      <c r="A13">
        <v>20240410510008</v>
      </c>
      <c r="B13" t="s">
        <v>89</v>
      </c>
      <c r="C13">
        <v>2.5</v>
      </c>
      <c r="D13">
        <v>45</v>
      </c>
      <c r="E13">
        <v>37.5</v>
      </c>
      <c r="F13">
        <v>45</v>
      </c>
      <c r="G13">
        <v>45</v>
      </c>
      <c r="H13">
        <v>45</v>
      </c>
      <c r="I13">
        <v>40.375</v>
      </c>
      <c r="J13" t="s">
        <v>31</v>
      </c>
    </row>
    <row r="14" spans="1:10" x14ac:dyDescent="0.2">
      <c r="A14">
        <v>20240410510009</v>
      </c>
      <c r="B14" t="s">
        <v>90</v>
      </c>
      <c r="C14">
        <v>100</v>
      </c>
      <c r="D14">
        <v>54.9</v>
      </c>
      <c r="E14">
        <v>55</v>
      </c>
      <c r="F14">
        <v>55</v>
      </c>
      <c r="G14">
        <v>54.9</v>
      </c>
      <c r="H14">
        <v>54.9</v>
      </c>
      <c r="I14">
        <v>59.440000000000005</v>
      </c>
      <c r="J14" t="s">
        <v>37</v>
      </c>
    </row>
    <row r="15" spans="1:10" x14ac:dyDescent="0.2">
      <c r="A15">
        <v>20240410510010</v>
      </c>
      <c r="B15" t="s">
        <v>91</v>
      </c>
      <c r="C15">
        <v>98.75</v>
      </c>
      <c r="D15">
        <v>23.45</v>
      </c>
      <c r="E15">
        <v>54</v>
      </c>
      <c r="F15">
        <v>0</v>
      </c>
      <c r="G15">
        <v>23.45</v>
      </c>
      <c r="H15">
        <v>23.45</v>
      </c>
      <c r="I15">
        <v>26.645</v>
      </c>
      <c r="J15" t="s">
        <v>31</v>
      </c>
    </row>
    <row r="16" spans="1:10" x14ac:dyDescent="0.2">
      <c r="A16">
        <v>20240410510011</v>
      </c>
      <c r="B16" t="s">
        <v>92</v>
      </c>
      <c r="C16">
        <v>98.75</v>
      </c>
      <c r="D16">
        <v>80.599999999999994</v>
      </c>
      <c r="E16">
        <v>75</v>
      </c>
      <c r="F16">
        <v>75</v>
      </c>
      <c r="G16">
        <v>80.599999999999994</v>
      </c>
      <c r="H16">
        <v>80.599999999999994</v>
      </c>
      <c r="I16">
        <v>80.735000000000014</v>
      </c>
      <c r="J16" t="s">
        <v>52</v>
      </c>
    </row>
    <row r="17" spans="1:10" x14ac:dyDescent="0.2">
      <c r="A17">
        <v>20240410510012</v>
      </c>
      <c r="B17" t="s">
        <v>93</v>
      </c>
      <c r="C17">
        <v>100</v>
      </c>
      <c r="D17">
        <v>54.599999999999994</v>
      </c>
      <c r="E17">
        <v>55</v>
      </c>
      <c r="F17">
        <v>55</v>
      </c>
      <c r="G17">
        <v>54.599999999999994</v>
      </c>
      <c r="H17">
        <v>54.599999999999994</v>
      </c>
      <c r="I17">
        <v>59.260000000000005</v>
      </c>
      <c r="J17" t="s">
        <v>37</v>
      </c>
    </row>
    <row r="18" spans="1:10" x14ac:dyDescent="0.2">
      <c r="A18">
        <v>20240410510013</v>
      </c>
      <c r="B18" t="s">
        <v>94</v>
      </c>
      <c r="C18">
        <v>10</v>
      </c>
      <c r="D18">
        <v>25</v>
      </c>
      <c r="E18">
        <v>35</v>
      </c>
      <c r="F18">
        <v>35</v>
      </c>
      <c r="G18">
        <v>35</v>
      </c>
      <c r="H18">
        <v>1.5</v>
      </c>
      <c r="I18">
        <v>25.15</v>
      </c>
      <c r="J18" t="s">
        <v>31</v>
      </c>
    </row>
    <row r="19" spans="1:10" x14ac:dyDescent="0.2">
      <c r="A19">
        <v>20240410510014</v>
      </c>
      <c r="B19" t="s">
        <v>95</v>
      </c>
      <c r="C19">
        <v>98.75</v>
      </c>
      <c r="D19">
        <v>50</v>
      </c>
      <c r="E19">
        <v>50</v>
      </c>
      <c r="F19">
        <v>50</v>
      </c>
      <c r="G19">
        <v>50</v>
      </c>
      <c r="H19">
        <v>50</v>
      </c>
      <c r="I19">
        <v>54.875</v>
      </c>
      <c r="J19" t="s">
        <v>34</v>
      </c>
    </row>
    <row r="20" spans="1:10" x14ac:dyDescent="0.2">
      <c r="A20">
        <v>20240410510015</v>
      </c>
      <c r="B20" t="s">
        <v>96</v>
      </c>
      <c r="C20">
        <v>98.75</v>
      </c>
      <c r="D20">
        <v>50</v>
      </c>
      <c r="E20">
        <v>50</v>
      </c>
      <c r="F20">
        <v>50</v>
      </c>
      <c r="G20">
        <v>50</v>
      </c>
      <c r="H20">
        <v>50</v>
      </c>
      <c r="I20">
        <v>54.875</v>
      </c>
      <c r="J20" t="s">
        <v>34</v>
      </c>
    </row>
    <row r="21" spans="1:10" x14ac:dyDescent="0.2">
      <c r="A21">
        <v>20240410510016</v>
      </c>
      <c r="B21" t="s">
        <v>97</v>
      </c>
      <c r="C21">
        <v>97.5</v>
      </c>
      <c r="D21">
        <v>50</v>
      </c>
      <c r="E21">
        <v>50</v>
      </c>
      <c r="F21">
        <v>50</v>
      </c>
      <c r="G21">
        <v>50</v>
      </c>
      <c r="H21">
        <v>50</v>
      </c>
      <c r="I21">
        <v>54.75</v>
      </c>
      <c r="J21" t="s">
        <v>34</v>
      </c>
    </row>
    <row r="22" spans="1:10" x14ac:dyDescent="0.2">
      <c r="A22">
        <v>20240410510017</v>
      </c>
      <c r="B22" t="s">
        <v>98</v>
      </c>
      <c r="C22">
        <v>85</v>
      </c>
      <c r="D22">
        <v>45</v>
      </c>
      <c r="E22">
        <v>37.5</v>
      </c>
      <c r="F22">
        <v>37.5</v>
      </c>
      <c r="G22">
        <v>0</v>
      </c>
      <c r="H22">
        <v>0</v>
      </c>
      <c r="I22">
        <v>37.75</v>
      </c>
      <c r="J22" t="s">
        <v>31</v>
      </c>
    </row>
    <row r="23" spans="1:10" x14ac:dyDescent="0.2">
      <c r="A23">
        <v>20240410510018</v>
      </c>
      <c r="B23" t="s">
        <v>99</v>
      </c>
      <c r="C23">
        <v>98.75</v>
      </c>
      <c r="D23">
        <v>50</v>
      </c>
      <c r="E23">
        <v>50</v>
      </c>
      <c r="F23">
        <v>50</v>
      </c>
      <c r="G23">
        <v>50</v>
      </c>
      <c r="H23">
        <v>50</v>
      </c>
      <c r="I23">
        <v>54.875</v>
      </c>
      <c r="J23" t="s">
        <v>34</v>
      </c>
    </row>
    <row r="24" spans="1:10" x14ac:dyDescent="0.2">
      <c r="A24">
        <v>20240410510019</v>
      </c>
      <c r="B24" t="s">
        <v>100</v>
      </c>
      <c r="C24">
        <v>100</v>
      </c>
      <c r="D24">
        <v>50</v>
      </c>
      <c r="E24">
        <v>50</v>
      </c>
      <c r="F24">
        <v>50</v>
      </c>
      <c r="G24">
        <v>50</v>
      </c>
      <c r="H24">
        <v>45</v>
      </c>
      <c r="I24">
        <v>54.5</v>
      </c>
      <c r="J24" t="s">
        <v>34</v>
      </c>
    </row>
    <row r="25" spans="1:10" x14ac:dyDescent="0.2">
      <c r="A25">
        <v>20240410510020</v>
      </c>
      <c r="B25" t="s">
        <v>101</v>
      </c>
      <c r="C25">
        <v>97.5</v>
      </c>
      <c r="D25">
        <v>50</v>
      </c>
      <c r="E25">
        <v>50</v>
      </c>
      <c r="F25">
        <v>50</v>
      </c>
      <c r="G25">
        <v>50</v>
      </c>
      <c r="H25">
        <v>50</v>
      </c>
      <c r="I25">
        <v>54.75</v>
      </c>
      <c r="J25" t="s">
        <v>34</v>
      </c>
    </row>
    <row r="26" spans="1:10" x14ac:dyDescent="0.2">
      <c r="A26">
        <v>20240410510021</v>
      </c>
      <c r="B26" t="s">
        <v>102</v>
      </c>
      <c r="C26">
        <v>96.25</v>
      </c>
      <c r="D26">
        <v>47.099999999999994</v>
      </c>
      <c r="E26">
        <v>50</v>
      </c>
      <c r="F26">
        <v>50</v>
      </c>
      <c r="G26">
        <v>55</v>
      </c>
      <c r="H26">
        <v>47.099999999999994</v>
      </c>
      <c r="I26">
        <v>53.675000000000004</v>
      </c>
      <c r="J26" t="s">
        <v>34</v>
      </c>
    </row>
    <row r="27" spans="1:10" x14ac:dyDescent="0.2">
      <c r="A27">
        <v>20240410510022</v>
      </c>
      <c r="B27" t="s">
        <v>103</v>
      </c>
      <c r="C27">
        <v>98.75</v>
      </c>
      <c r="D27">
        <v>43.45</v>
      </c>
      <c r="E27">
        <v>57</v>
      </c>
      <c r="F27">
        <v>57</v>
      </c>
      <c r="G27">
        <v>43.45</v>
      </c>
      <c r="H27">
        <v>43.45</v>
      </c>
      <c r="I27">
        <v>53.045000000000002</v>
      </c>
      <c r="J27" t="s">
        <v>34</v>
      </c>
    </row>
    <row r="28" spans="1:10" x14ac:dyDescent="0.2">
      <c r="A28">
        <v>20240410510023</v>
      </c>
      <c r="B28" t="s">
        <v>104</v>
      </c>
      <c r="C28">
        <v>100</v>
      </c>
      <c r="D28">
        <v>50</v>
      </c>
      <c r="E28">
        <v>50</v>
      </c>
      <c r="F28">
        <v>50</v>
      </c>
      <c r="G28">
        <v>31.799999999999997</v>
      </c>
      <c r="H28">
        <v>31.799999999999997</v>
      </c>
      <c r="I28">
        <v>51.36</v>
      </c>
      <c r="J28" t="s">
        <v>34</v>
      </c>
    </row>
    <row r="29" spans="1:10" x14ac:dyDescent="0.2">
      <c r="A29">
        <v>20240410510024</v>
      </c>
      <c r="B29" t="s">
        <v>105</v>
      </c>
      <c r="C29">
        <v>92.5</v>
      </c>
      <c r="D29">
        <v>29.65</v>
      </c>
      <c r="E29">
        <v>0</v>
      </c>
      <c r="F29">
        <v>0</v>
      </c>
      <c r="G29">
        <v>29.65</v>
      </c>
      <c r="H29">
        <v>29.65</v>
      </c>
      <c r="I29">
        <v>27.04</v>
      </c>
      <c r="J29" t="s">
        <v>31</v>
      </c>
    </row>
    <row r="30" spans="1:10" x14ac:dyDescent="0.2">
      <c r="A30">
        <v>20240410510025</v>
      </c>
      <c r="B30" t="s">
        <v>106</v>
      </c>
      <c r="C30">
        <v>97.5</v>
      </c>
      <c r="D30">
        <v>50</v>
      </c>
      <c r="E30">
        <v>50</v>
      </c>
      <c r="F30">
        <v>50</v>
      </c>
      <c r="G30">
        <v>50</v>
      </c>
      <c r="H30">
        <v>50</v>
      </c>
      <c r="I30">
        <v>54.75</v>
      </c>
      <c r="J30" t="s">
        <v>34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25EE-B98F-6D49-AE95-5A47134690A2}">
  <dimension ref="A1:G30"/>
  <sheetViews>
    <sheetView topLeftCell="A7" zoomScale="150" workbookViewId="0">
      <selection activeCell="G2" sqref="G2"/>
    </sheetView>
  </sheetViews>
  <sheetFormatPr baseColWidth="10" defaultRowHeight="15" x14ac:dyDescent="0.2"/>
  <cols>
    <col min="2" max="2" width="29.5" bestFit="1" customWidth="1"/>
  </cols>
  <sheetData>
    <row r="1" spans="1:7" x14ac:dyDescent="0.2">
      <c r="A1" s="1" t="s">
        <v>69</v>
      </c>
      <c r="B1" s="1" t="s">
        <v>70</v>
      </c>
      <c r="C1" s="11" t="s">
        <v>131</v>
      </c>
      <c r="D1" s="11" t="s">
        <v>132</v>
      </c>
      <c r="E1" s="11" t="s">
        <v>133</v>
      </c>
      <c r="F1" s="11" t="s">
        <v>134</v>
      </c>
      <c r="G1" s="11" t="s">
        <v>109</v>
      </c>
    </row>
    <row r="2" spans="1:7" x14ac:dyDescent="0.2">
      <c r="A2" s="11">
        <v>20240000000000</v>
      </c>
      <c r="B2" s="11" t="s">
        <v>78</v>
      </c>
      <c r="G2">
        <f>(C2*(25/100))+(D2*(25/100))+(E2*(25/100))+(F2*(25/100))</f>
        <v>0</v>
      </c>
    </row>
    <row r="3" spans="1:7" x14ac:dyDescent="0.2">
      <c r="A3" s="11">
        <v>20240000000000</v>
      </c>
      <c r="B3" s="11" t="s">
        <v>79</v>
      </c>
      <c r="G3">
        <f t="shared" ref="G3:G30" si="0">(C3*(25/100))+(D3*(25/100))+(E3*(25/100))+(F3*(25/100))</f>
        <v>0</v>
      </c>
    </row>
    <row r="4" spans="1:7" x14ac:dyDescent="0.2">
      <c r="A4" s="11">
        <v>20240000000000</v>
      </c>
      <c r="B4" s="11" t="s">
        <v>80</v>
      </c>
      <c r="C4">
        <v>50</v>
      </c>
      <c r="D4">
        <v>100</v>
      </c>
      <c r="E4">
        <v>50</v>
      </c>
      <c r="F4">
        <v>0</v>
      </c>
      <c r="G4">
        <f>(C4*(25/100))+(D4*(25/100))+(E4*(25/100))+(F4*(25/100))</f>
        <v>50</v>
      </c>
    </row>
    <row r="5" spans="1:7" x14ac:dyDescent="0.2">
      <c r="A5" s="11">
        <v>20240000000000</v>
      </c>
      <c r="B5" s="11" t="s">
        <v>81</v>
      </c>
      <c r="C5">
        <v>100</v>
      </c>
      <c r="D5">
        <v>100</v>
      </c>
      <c r="E5">
        <v>50</v>
      </c>
      <c r="F5">
        <v>0</v>
      </c>
      <c r="G5">
        <f t="shared" si="0"/>
        <v>62.5</v>
      </c>
    </row>
    <row r="6" spans="1:7" x14ac:dyDescent="0.2">
      <c r="A6" s="11">
        <v>20240000000000</v>
      </c>
      <c r="B6" s="11" t="s">
        <v>82</v>
      </c>
      <c r="C6">
        <v>50</v>
      </c>
      <c r="D6">
        <v>0</v>
      </c>
      <c r="E6">
        <v>0</v>
      </c>
      <c r="F6">
        <v>0</v>
      </c>
      <c r="G6">
        <f t="shared" si="0"/>
        <v>12.5</v>
      </c>
    </row>
    <row r="7" spans="1:7" x14ac:dyDescent="0.2">
      <c r="A7" s="11">
        <v>20240000000000</v>
      </c>
      <c r="B7" s="11" t="s">
        <v>83</v>
      </c>
      <c r="G7">
        <f t="shared" si="0"/>
        <v>0</v>
      </c>
    </row>
    <row r="8" spans="1:7" x14ac:dyDescent="0.2">
      <c r="A8" s="11">
        <v>20240000000000</v>
      </c>
      <c r="B8" s="11" t="s">
        <v>84</v>
      </c>
      <c r="G8">
        <f t="shared" si="0"/>
        <v>0</v>
      </c>
    </row>
    <row r="9" spans="1:7" x14ac:dyDescent="0.2">
      <c r="A9" s="11">
        <v>20240000000000</v>
      </c>
      <c r="B9" s="11" t="s">
        <v>85</v>
      </c>
      <c r="C9">
        <v>50</v>
      </c>
      <c r="D9">
        <v>50</v>
      </c>
      <c r="E9">
        <v>0</v>
      </c>
      <c r="F9">
        <v>0</v>
      </c>
      <c r="G9">
        <f t="shared" si="0"/>
        <v>25</v>
      </c>
    </row>
    <row r="10" spans="1:7" x14ac:dyDescent="0.2">
      <c r="A10" s="11">
        <v>20240000000000</v>
      </c>
      <c r="B10" s="11" t="s">
        <v>86</v>
      </c>
      <c r="G10">
        <f t="shared" si="0"/>
        <v>0</v>
      </c>
    </row>
    <row r="11" spans="1:7" x14ac:dyDescent="0.2">
      <c r="A11" s="11">
        <v>20240000000000</v>
      </c>
      <c r="B11" s="11" t="s">
        <v>87</v>
      </c>
      <c r="G11">
        <f t="shared" si="0"/>
        <v>0</v>
      </c>
    </row>
    <row r="12" spans="1:7" x14ac:dyDescent="0.2">
      <c r="A12" s="11">
        <v>20240000000000</v>
      </c>
      <c r="B12" s="11" t="s">
        <v>88</v>
      </c>
      <c r="G12">
        <f t="shared" si="0"/>
        <v>0</v>
      </c>
    </row>
    <row r="13" spans="1:7" x14ac:dyDescent="0.2">
      <c r="A13" s="11">
        <v>20240000000000</v>
      </c>
      <c r="B13" s="11" t="s">
        <v>89</v>
      </c>
      <c r="C13">
        <v>0</v>
      </c>
      <c r="G13">
        <f t="shared" si="0"/>
        <v>0</v>
      </c>
    </row>
    <row r="14" spans="1:7" x14ac:dyDescent="0.2">
      <c r="A14" s="11">
        <v>20240000000000</v>
      </c>
      <c r="B14" s="11" t="s">
        <v>90</v>
      </c>
      <c r="C14">
        <v>0</v>
      </c>
      <c r="G14">
        <f t="shared" si="0"/>
        <v>0</v>
      </c>
    </row>
    <row r="15" spans="1:7" x14ac:dyDescent="0.2">
      <c r="A15" s="11">
        <v>20240000000000</v>
      </c>
      <c r="B15" s="11" t="s">
        <v>91</v>
      </c>
      <c r="C15">
        <v>0</v>
      </c>
      <c r="G15">
        <f t="shared" si="0"/>
        <v>0</v>
      </c>
    </row>
    <row r="16" spans="1:7" x14ac:dyDescent="0.2">
      <c r="A16" s="11">
        <v>20240000000000</v>
      </c>
      <c r="B16" s="11" t="s">
        <v>92</v>
      </c>
      <c r="G16">
        <f t="shared" si="0"/>
        <v>0</v>
      </c>
    </row>
    <row r="17" spans="1:7" x14ac:dyDescent="0.2">
      <c r="A17" s="11">
        <v>20240000000000</v>
      </c>
      <c r="B17" s="11" t="s">
        <v>93</v>
      </c>
      <c r="G17">
        <f t="shared" si="0"/>
        <v>0</v>
      </c>
    </row>
    <row r="18" spans="1:7" x14ac:dyDescent="0.2">
      <c r="A18" s="11">
        <v>20240000000000</v>
      </c>
      <c r="B18" s="11" t="s">
        <v>94</v>
      </c>
      <c r="C18">
        <v>0</v>
      </c>
      <c r="G18">
        <f t="shared" si="0"/>
        <v>0</v>
      </c>
    </row>
    <row r="19" spans="1:7" x14ac:dyDescent="0.2">
      <c r="A19" s="11">
        <v>20240000000000</v>
      </c>
      <c r="B19" s="11" t="s">
        <v>95</v>
      </c>
      <c r="C19">
        <v>50</v>
      </c>
      <c r="D19">
        <v>100</v>
      </c>
      <c r="E19">
        <v>100</v>
      </c>
      <c r="F19">
        <v>100</v>
      </c>
      <c r="G19">
        <f t="shared" si="0"/>
        <v>87.5</v>
      </c>
    </row>
    <row r="20" spans="1:7" x14ac:dyDescent="0.2">
      <c r="A20" s="11">
        <v>20240000000000</v>
      </c>
      <c r="B20" s="11" t="s">
        <v>96</v>
      </c>
      <c r="C20">
        <v>100</v>
      </c>
      <c r="D20">
        <v>50</v>
      </c>
      <c r="E20">
        <v>100</v>
      </c>
      <c r="F20">
        <v>100</v>
      </c>
      <c r="G20">
        <f t="shared" si="0"/>
        <v>87.5</v>
      </c>
    </row>
    <row r="21" spans="1:7" x14ac:dyDescent="0.2">
      <c r="A21" s="11">
        <v>20240000000000</v>
      </c>
      <c r="B21" s="11" t="s">
        <v>97</v>
      </c>
      <c r="C21">
        <v>50</v>
      </c>
      <c r="D21">
        <v>65</v>
      </c>
      <c r="E21">
        <v>45</v>
      </c>
      <c r="F21">
        <v>50</v>
      </c>
      <c r="G21">
        <f t="shared" si="0"/>
        <v>52.5</v>
      </c>
    </row>
    <row r="22" spans="1:7" x14ac:dyDescent="0.2">
      <c r="A22" s="11">
        <v>20240000000000</v>
      </c>
      <c r="B22" s="11" t="s">
        <v>98</v>
      </c>
      <c r="G22">
        <f t="shared" si="0"/>
        <v>0</v>
      </c>
    </row>
    <row r="23" spans="1:7" x14ac:dyDescent="0.2">
      <c r="A23" s="11">
        <v>20240000000000</v>
      </c>
      <c r="B23" s="11" t="s">
        <v>99</v>
      </c>
      <c r="C23">
        <v>100</v>
      </c>
      <c r="D23">
        <v>50</v>
      </c>
      <c r="E23">
        <v>50</v>
      </c>
      <c r="F23">
        <v>0</v>
      </c>
      <c r="G23">
        <f t="shared" si="0"/>
        <v>50</v>
      </c>
    </row>
    <row r="24" spans="1:7" x14ac:dyDescent="0.2">
      <c r="A24" s="11">
        <v>20240000000000</v>
      </c>
      <c r="B24" s="11" t="s">
        <v>100</v>
      </c>
      <c r="C24">
        <v>65</v>
      </c>
      <c r="D24">
        <v>65</v>
      </c>
      <c r="E24">
        <v>45</v>
      </c>
      <c r="F24">
        <v>50</v>
      </c>
      <c r="G24">
        <f t="shared" si="0"/>
        <v>56.25</v>
      </c>
    </row>
    <row r="25" spans="1:7" x14ac:dyDescent="0.2">
      <c r="A25" s="11">
        <v>20240000000000</v>
      </c>
      <c r="B25" s="11" t="s">
        <v>101</v>
      </c>
      <c r="C25">
        <v>100</v>
      </c>
      <c r="D25">
        <v>100</v>
      </c>
      <c r="E25">
        <v>50</v>
      </c>
      <c r="F25">
        <v>100</v>
      </c>
      <c r="G25">
        <f t="shared" si="0"/>
        <v>87.5</v>
      </c>
    </row>
    <row r="26" spans="1:7" x14ac:dyDescent="0.2">
      <c r="A26" s="11">
        <v>20240000000000</v>
      </c>
      <c r="B26" s="11" t="s">
        <v>102</v>
      </c>
      <c r="C26">
        <v>100</v>
      </c>
      <c r="D26">
        <v>100</v>
      </c>
      <c r="E26">
        <v>50</v>
      </c>
      <c r="F26">
        <v>45</v>
      </c>
      <c r="G26">
        <f t="shared" si="0"/>
        <v>73.75</v>
      </c>
    </row>
    <row r="27" spans="1:7" x14ac:dyDescent="0.2">
      <c r="A27" s="11">
        <v>20240000000000</v>
      </c>
      <c r="B27" s="11" t="s">
        <v>103</v>
      </c>
      <c r="C27">
        <v>100</v>
      </c>
      <c r="D27">
        <v>65</v>
      </c>
      <c r="E27">
        <v>65</v>
      </c>
      <c r="F27">
        <v>0</v>
      </c>
      <c r="G27">
        <f t="shared" si="0"/>
        <v>57.5</v>
      </c>
    </row>
    <row r="28" spans="1:7" x14ac:dyDescent="0.2">
      <c r="A28" s="11">
        <v>20240000000000</v>
      </c>
      <c r="B28" s="11" t="s">
        <v>104</v>
      </c>
      <c r="C28">
        <v>100</v>
      </c>
      <c r="D28">
        <v>65</v>
      </c>
      <c r="E28">
        <v>50</v>
      </c>
      <c r="F28">
        <v>50</v>
      </c>
      <c r="G28">
        <f t="shared" si="0"/>
        <v>66.25</v>
      </c>
    </row>
    <row r="29" spans="1:7" x14ac:dyDescent="0.2">
      <c r="A29" s="11">
        <v>20240000000000</v>
      </c>
      <c r="B29" s="11" t="s">
        <v>105</v>
      </c>
      <c r="C29">
        <v>65</v>
      </c>
      <c r="D29">
        <v>45</v>
      </c>
      <c r="G29">
        <f t="shared" si="0"/>
        <v>27.5</v>
      </c>
    </row>
    <row r="30" spans="1:7" x14ac:dyDescent="0.2">
      <c r="A30" s="11">
        <v>20240000000000</v>
      </c>
      <c r="B30" s="11" t="s">
        <v>106</v>
      </c>
      <c r="C30">
        <v>100</v>
      </c>
      <c r="D30">
        <v>50</v>
      </c>
      <c r="E30">
        <v>50</v>
      </c>
      <c r="F30">
        <v>50</v>
      </c>
      <c r="G30">
        <f t="shared" si="0"/>
        <v>62.5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N18" sqref="N18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23" t="s">
        <v>19</v>
      </c>
      <c r="C3" s="2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1234582555</v>
      </c>
    </row>
    <row r="11" spans="1:6" x14ac:dyDescent="0.2">
      <c r="A11">
        <v>2</v>
      </c>
      <c r="B11" t="s">
        <v>62</v>
      </c>
      <c r="C11" s="9">
        <v>0.4</v>
      </c>
      <c r="D11" s="3" t="s">
        <v>63</v>
      </c>
      <c r="E11" s="3"/>
      <c r="F11">
        <v>1234582555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1234582555</v>
      </c>
    </row>
    <row r="13" spans="1:6" x14ac:dyDescent="0.2">
      <c r="A13">
        <v>4</v>
      </c>
      <c r="B13" t="s">
        <v>65</v>
      </c>
      <c r="C13" s="9">
        <v>0.25</v>
      </c>
      <c r="D13" s="3"/>
      <c r="E13" s="3"/>
      <c r="F13">
        <v>1234582555</v>
      </c>
    </row>
    <row r="14" spans="1:6" x14ac:dyDescent="0.2">
      <c r="A14">
        <v>5</v>
      </c>
      <c r="B14" t="s">
        <v>66</v>
      </c>
      <c r="C14" s="9">
        <v>0.1</v>
      </c>
      <c r="D14" s="3"/>
      <c r="E14" s="3"/>
      <c r="F14">
        <v>1234582555</v>
      </c>
    </row>
    <row r="15" spans="1:6" x14ac:dyDescent="0.2">
      <c r="A15">
        <v>6</v>
      </c>
      <c r="B15" t="s">
        <v>67</v>
      </c>
      <c r="C15" s="9">
        <v>0.1</v>
      </c>
      <c r="D15" s="3"/>
      <c r="E15" s="3"/>
      <c r="F15">
        <v>1234582555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59AB2-A4DF-DB4B-8A42-D720AAC41E32}">
  <dimension ref="A1:G30"/>
  <sheetViews>
    <sheetView zoomScale="167" workbookViewId="0">
      <selection activeCell="F9" sqref="F9"/>
    </sheetView>
  </sheetViews>
  <sheetFormatPr baseColWidth="10" defaultRowHeight="15" x14ac:dyDescent="0.2"/>
  <cols>
    <col min="2" max="2" width="11.83203125" bestFit="1" customWidth="1"/>
    <col min="3" max="3" width="29.5" bestFit="1" customWidth="1"/>
  </cols>
  <sheetData>
    <row r="1" spans="1:7" x14ac:dyDescent="0.2">
      <c r="A1" s="1" t="s">
        <v>53</v>
      </c>
      <c r="B1" s="1" t="s">
        <v>69</v>
      </c>
      <c r="C1" s="1" t="s">
        <v>70</v>
      </c>
      <c r="D1" s="1" t="s">
        <v>107</v>
      </c>
      <c r="E1" s="1" t="s">
        <v>108</v>
      </c>
      <c r="F1" s="1" t="s">
        <v>110</v>
      </c>
      <c r="G1" s="1" t="s">
        <v>109</v>
      </c>
    </row>
    <row r="2" spans="1:7" x14ac:dyDescent="0.2">
      <c r="A2">
        <v>1</v>
      </c>
      <c r="B2">
        <v>20240410500001</v>
      </c>
      <c r="C2" t="s">
        <v>78</v>
      </c>
      <c r="D2">
        <v>0</v>
      </c>
      <c r="E2">
        <v>0</v>
      </c>
      <c r="F2">
        <f>'IF ELSE'!F2</f>
        <v>0</v>
      </c>
      <c r="G2">
        <f>SUM(D2:E2)/2</f>
        <v>0</v>
      </c>
    </row>
    <row r="3" spans="1:7" x14ac:dyDescent="0.2">
      <c r="A3">
        <v>2</v>
      </c>
      <c r="B3">
        <v>20240410500002</v>
      </c>
      <c r="C3" t="s">
        <v>79</v>
      </c>
      <c r="D3">
        <v>35</v>
      </c>
      <c r="E3">
        <v>75</v>
      </c>
      <c r="F3">
        <f>'IF ELSE'!F3</f>
        <v>0</v>
      </c>
      <c r="G3">
        <f t="shared" ref="G3:G30" si="0">SUM(D3:E3)/2</f>
        <v>55</v>
      </c>
    </row>
    <row r="4" spans="1:7" x14ac:dyDescent="0.2">
      <c r="A4">
        <v>3</v>
      </c>
      <c r="B4">
        <v>20240410500003</v>
      </c>
      <c r="C4" t="s">
        <v>80</v>
      </c>
      <c r="D4">
        <v>0</v>
      </c>
      <c r="E4">
        <v>0</v>
      </c>
      <c r="F4">
        <f>'IF ELSE'!F4</f>
        <v>50</v>
      </c>
      <c r="G4">
        <f t="shared" si="0"/>
        <v>0</v>
      </c>
    </row>
    <row r="5" spans="1:7" x14ac:dyDescent="0.2">
      <c r="A5">
        <v>4</v>
      </c>
      <c r="B5">
        <v>20240410500004</v>
      </c>
      <c r="C5" t="s">
        <v>81</v>
      </c>
      <c r="D5">
        <v>0</v>
      </c>
      <c r="E5">
        <v>75</v>
      </c>
      <c r="F5">
        <f>'IF ELSE'!F5</f>
        <v>0</v>
      </c>
      <c r="G5">
        <f t="shared" si="0"/>
        <v>37.5</v>
      </c>
    </row>
    <row r="6" spans="1:7" x14ac:dyDescent="0.2">
      <c r="A6">
        <v>5</v>
      </c>
      <c r="B6">
        <v>20240410510001</v>
      </c>
      <c r="C6" t="s">
        <v>82</v>
      </c>
      <c r="D6">
        <v>0</v>
      </c>
      <c r="E6">
        <v>0</v>
      </c>
      <c r="F6">
        <f>'IF ELSE'!F6</f>
        <v>0</v>
      </c>
      <c r="G6">
        <f t="shared" si="0"/>
        <v>0</v>
      </c>
    </row>
    <row r="7" spans="1:7" x14ac:dyDescent="0.2">
      <c r="A7">
        <v>6</v>
      </c>
      <c r="B7">
        <v>20240410510002</v>
      </c>
      <c r="C7" t="s">
        <v>83</v>
      </c>
      <c r="D7">
        <v>50</v>
      </c>
      <c r="E7">
        <v>75</v>
      </c>
      <c r="F7">
        <f>'IF ELSE'!F7</f>
        <v>50</v>
      </c>
      <c r="G7">
        <f t="shared" si="0"/>
        <v>62.5</v>
      </c>
    </row>
    <row r="8" spans="1:7" x14ac:dyDescent="0.2">
      <c r="A8">
        <v>7</v>
      </c>
      <c r="B8">
        <v>20240410510003</v>
      </c>
      <c r="C8" t="s">
        <v>84</v>
      </c>
      <c r="D8">
        <v>35</v>
      </c>
      <c r="E8">
        <v>75</v>
      </c>
      <c r="F8">
        <f>'IF ELSE'!F8</f>
        <v>0</v>
      </c>
      <c r="G8">
        <f t="shared" si="0"/>
        <v>55</v>
      </c>
    </row>
    <row r="9" spans="1:7" x14ac:dyDescent="0.2">
      <c r="A9">
        <v>8</v>
      </c>
      <c r="B9">
        <v>20240410510004</v>
      </c>
      <c r="C9" t="s">
        <v>85</v>
      </c>
      <c r="D9">
        <v>35</v>
      </c>
      <c r="E9">
        <v>75</v>
      </c>
      <c r="F9">
        <f>'IF ELSE'!F9</f>
        <v>0</v>
      </c>
      <c r="G9">
        <f t="shared" si="0"/>
        <v>55</v>
      </c>
    </row>
    <row r="10" spans="1:7" x14ac:dyDescent="0.2">
      <c r="A10">
        <v>9</v>
      </c>
      <c r="B10">
        <v>20240410510005</v>
      </c>
      <c r="C10" t="s">
        <v>86</v>
      </c>
      <c r="D10">
        <v>25</v>
      </c>
      <c r="E10">
        <v>75</v>
      </c>
      <c r="F10">
        <f>'IF ELSE'!F10</f>
        <v>0</v>
      </c>
      <c r="G10">
        <f>SUM(D10:E10)/2</f>
        <v>50</v>
      </c>
    </row>
    <row r="11" spans="1:7" x14ac:dyDescent="0.2">
      <c r="A11">
        <v>10</v>
      </c>
      <c r="B11">
        <v>20240410510006</v>
      </c>
      <c r="C11" t="s">
        <v>87</v>
      </c>
      <c r="D11">
        <v>35</v>
      </c>
      <c r="E11">
        <v>100</v>
      </c>
      <c r="F11">
        <f>'IF ELSE'!F11</f>
        <v>50</v>
      </c>
      <c r="G11">
        <f>SUM(D11:E11)/2</f>
        <v>67.5</v>
      </c>
    </row>
    <row r="12" spans="1:7" x14ac:dyDescent="0.2">
      <c r="A12">
        <v>11</v>
      </c>
      <c r="B12">
        <v>20240410510007</v>
      </c>
      <c r="C12" t="s">
        <v>88</v>
      </c>
      <c r="D12">
        <v>35</v>
      </c>
      <c r="E12">
        <v>75</v>
      </c>
      <c r="F12">
        <f>'IF ELSE'!F12</f>
        <v>0</v>
      </c>
      <c r="G12">
        <f t="shared" si="0"/>
        <v>55</v>
      </c>
    </row>
    <row r="13" spans="1:7" x14ac:dyDescent="0.2">
      <c r="A13">
        <v>12</v>
      </c>
      <c r="B13">
        <v>20240410510008</v>
      </c>
      <c r="C13" t="s">
        <v>89</v>
      </c>
      <c r="D13">
        <v>0</v>
      </c>
      <c r="E13">
        <v>75</v>
      </c>
      <c r="F13">
        <f>'IF ELSE'!F13</f>
        <v>0</v>
      </c>
      <c r="G13">
        <f t="shared" si="0"/>
        <v>37.5</v>
      </c>
    </row>
    <row r="14" spans="1:7" x14ac:dyDescent="0.2">
      <c r="A14">
        <v>13</v>
      </c>
      <c r="B14">
        <v>20240410510009</v>
      </c>
      <c r="C14" t="s">
        <v>90</v>
      </c>
      <c r="D14">
        <v>35</v>
      </c>
      <c r="E14">
        <v>75</v>
      </c>
      <c r="F14">
        <f>'IF ELSE'!F14</f>
        <v>0</v>
      </c>
      <c r="G14">
        <f t="shared" si="0"/>
        <v>55</v>
      </c>
    </row>
    <row r="15" spans="1:7" x14ac:dyDescent="0.2">
      <c r="A15">
        <v>14</v>
      </c>
      <c r="B15">
        <v>20240410510010</v>
      </c>
      <c r="C15" t="s">
        <v>91</v>
      </c>
      <c r="D15">
        <v>0</v>
      </c>
      <c r="E15">
        <v>0</v>
      </c>
      <c r="F15">
        <f>'IF ELSE'!F15</f>
        <v>0</v>
      </c>
      <c r="G15">
        <f t="shared" si="0"/>
        <v>0</v>
      </c>
    </row>
    <row r="16" spans="1:7" x14ac:dyDescent="0.2">
      <c r="A16">
        <v>15</v>
      </c>
      <c r="B16">
        <v>20240410510011</v>
      </c>
      <c r="C16" t="s">
        <v>92</v>
      </c>
      <c r="D16">
        <v>75</v>
      </c>
      <c r="E16">
        <v>75</v>
      </c>
      <c r="F16">
        <f>'IF ELSE'!F16</f>
        <v>0</v>
      </c>
      <c r="G16">
        <f t="shared" si="0"/>
        <v>75</v>
      </c>
    </row>
    <row r="17" spans="1:7" x14ac:dyDescent="0.2">
      <c r="A17">
        <v>16</v>
      </c>
      <c r="B17">
        <v>20240410510012</v>
      </c>
      <c r="C17" t="s">
        <v>93</v>
      </c>
      <c r="D17">
        <v>35</v>
      </c>
      <c r="E17">
        <v>75</v>
      </c>
      <c r="F17">
        <f>'IF ELSE'!F17</f>
        <v>50</v>
      </c>
      <c r="G17">
        <f t="shared" si="0"/>
        <v>55</v>
      </c>
    </row>
    <row r="18" spans="1:7" x14ac:dyDescent="0.2">
      <c r="A18">
        <v>17</v>
      </c>
      <c r="B18">
        <v>20240410510013</v>
      </c>
      <c r="C18" t="s">
        <v>94</v>
      </c>
      <c r="D18">
        <v>0</v>
      </c>
      <c r="E18">
        <v>0</v>
      </c>
      <c r="F18">
        <f>'IF ELSE'!F18</f>
        <v>0</v>
      </c>
      <c r="G18">
        <f t="shared" si="0"/>
        <v>0</v>
      </c>
    </row>
    <row r="19" spans="1:7" x14ac:dyDescent="0.2">
      <c r="A19">
        <v>18</v>
      </c>
      <c r="B19">
        <v>20240410510014</v>
      </c>
      <c r="C19" t="s">
        <v>95</v>
      </c>
      <c r="D19">
        <v>35</v>
      </c>
      <c r="E19">
        <v>75</v>
      </c>
      <c r="F19">
        <f>'IF ELSE'!F19</f>
        <v>0</v>
      </c>
      <c r="G19">
        <f t="shared" si="0"/>
        <v>55</v>
      </c>
    </row>
    <row r="20" spans="1:7" x14ac:dyDescent="0.2">
      <c r="A20">
        <v>19</v>
      </c>
      <c r="B20">
        <v>20240410510015</v>
      </c>
      <c r="C20" t="s">
        <v>96</v>
      </c>
      <c r="D20">
        <v>0</v>
      </c>
      <c r="E20">
        <v>0</v>
      </c>
      <c r="F20">
        <f>'IF ELSE'!F20</f>
        <v>0</v>
      </c>
      <c r="G20">
        <f t="shared" si="0"/>
        <v>0</v>
      </c>
    </row>
    <row r="21" spans="1:7" x14ac:dyDescent="0.2">
      <c r="A21">
        <v>20</v>
      </c>
      <c r="B21">
        <v>20240410510016</v>
      </c>
      <c r="C21" t="s">
        <v>97</v>
      </c>
      <c r="D21">
        <v>35</v>
      </c>
      <c r="E21">
        <v>75</v>
      </c>
      <c r="F21">
        <f>'IF ELSE'!F21</f>
        <v>0</v>
      </c>
      <c r="G21">
        <f t="shared" si="0"/>
        <v>55</v>
      </c>
    </row>
    <row r="22" spans="1:7" x14ac:dyDescent="0.2">
      <c r="A22">
        <v>21</v>
      </c>
      <c r="B22">
        <v>20240410510017</v>
      </c>
      <c r="C22" t="s">
        <v>98</v>
      </c>
      <c r="D22">
        <v>0</v>
      </c>
      <c r="E22">
        <v>75</v>
      </c>
      <c r="F22">
        <f>'IF ELSE'!F22</f>
        <v>0</v>
      </c>
      <c r="G22">
        <f t="shared" si="0"/>
        <v>37.5</v>
      </c>
    </row>
    <row r="23" spans="1:7" x14ac:dyDescent="0.2">
      <c r="A23">
        <v>22</v>
      </c>
      <c r="B23">
        <v>20240410510018</v>
      </c>
      <c r="C23" t="s">
        <v>99</v>
      </c>
      <c r="D23">
        <v>0</v>
      </c>
      <c r="E23">
        <v>0</v>
      </c>
      <c r="F23">
        <f>'IF ELSE'!F23</f>
        <v>0</v>
      </c>
      <c r="G23">
        <f t="shared" si="0"/>
        <v>0</v>
      </c>
    </row>
    <row r="24" spans="1:7" x14ac:dyDescent="0.2">
      <c r="A24">
        <v>23</v>
      </c>
      <c r="B24">
        <v>20240410510019</v>
      </c>
      <c r="C24" t="s">
        <v>100</v>
      </c>
      <c r="D24">
        <v>35</v>
      </c>
      <c r="E24">
        <v>0</v>
      </c>
      <c r="F24">
        <f>'IF ELSE'!F24</f>
        <v>0</v>
      </c>
      <c r="G24">
        <f t="shared" si="0"/>
        <v>17.5</v>
      </c>
    </row>
    <row r="25" spans="1:7" x14ac:dyDescent="0.2">
      <c r="A25">
        <v>24</v>
      </c>
      <c r="B25">
        <v>20240410510020</v>
      </c>
      <c r="C25" t="s">
        <v>101</v>
      </c>
      <c r="D25">
        <v>0</v>
      </c>
      <c r="E25">
        <v>75</v>
      </c>
      <c r="F25">
        <f>'IF ELSE'!F25</f>
        <v>0</v>
      </c>
      <c r="G25">
        <f t="shared" si="0"/>
        <v>37.5</v>
      </c>
    </row>
    <row r="26" spans="1:7" x14ac:dyDescent="0.2">
      <c r="A26">
        <v>25</v>
      </c>
      <c r="B26">
        <v>20240410510021</v>
      </c>
      <c r="C26" t="s">
        <v>102</v>
      </c>
      <c r="D26">
        <v>0</v>
      </c>
      <c r="E26">
        <v>75</v>
      </c>
      <c r="F26">
        <f>'IF ELSE'!F26</f>
        <v>50</v>
      </c>
      <c r="G26">
        <f t="shared" si="0"/>
        <v>37.5</v>
      </c>
    </row>
    <row r="27" spans="1:7" x14ac:dyDescent="0.2">
      <c r="A27">
        <v>26</v>
      </c>
      <c r="B27">
        <v>20240410510022</v>
      </c>
      <c r="C27" t="s">
        <v>103</v>
      </c>
      <c r="D27">
        <v>0</v>
      </c>
      <c r="E27">
        <v>0</v>
      </c>
      <c r="F27">
        <f>'IF ELSE'!F27</f>
        <v>0</v>
      </c>
      <c r="G27">
        <f t="shared" si="0"/>
        <v>0</v>
      </c>
    </row>
    <row r="28" spans="1:7" x14ac:dyDescent="0.2">
      <c r="A28">
        <v>27</v>
      </c>
      <c r="B28">
        <v>20240410510023</v>
      </c>
      <c r="C28" t="s">
        <v>104</v>
      </c>
      <c r="D28">
        <v>35</v>
      </c>
      <c r="E28">
        <v>0</v>
      </c>
      <c r="F28">
        <f>'IF ELSE'!F28</f>
        <v>0</v>
      </c>
      <c r="G28">
        <f t="shared" si="0"/>
        <v>17.5</v>
      </c>
    </row>
    <row r="29" spans="1:7" x14ac:dyDescent="0.2">
      <c r="A29">
        <v>28</v>
      </c>
      <c r="B29">
        <v>20240410510024</v>
      </c>
      <c r="C29" t="s">
        <v>105</v>
      </c>
      <c r="D29">
        <v>0</v>
      </c>
      <c r="E29">
        <v>0</v>
      </c>
      <c r="F29">
        <f>'IF ELSE'!F29</f>
        <v>0</v>
      </c>
      <c r="G29">
        <f t="shared" si="0"/>
        <v>0</v>
      </c>
    </row>
    <row r="30" spans="1:7" x14ac:dyDescent="0.2">
      <c r="A30">
        <v>29</v>
      </c>
      <c r="B30">
        <v>20240410510025</v>
      </c>
      <c r="C30" t="s">
        <v>106</v>
      </c>
      <c r="D30">
        <v>0</v>
      </c>
      <c r="E30">
        <v>75</v>
      </c>
      <c r="F30">
        <f>'IF ELSE'!F30</f>
        <v>0</v>
      </c>
      <c r="G30">
        <f t="shared" si="0"/>
        <v>37.5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zoomScale="223" workbookViewId="0">
      <selection activeCell="F20" sqref="F20"/>
    </sheetView>
  </sheetViews>
  <sheetFormatPr baseColWidth="10" defaultColWidth="8.83203125" defaultRowHeight="15" x14ac:dyDescent="0.2"/>
  <cols>
    <col min="1" max="1" width="3.83203125" bestFit="1" customWidth="1"/>
    <col min="2" max="2" width="11.83203125" bestFit="1" customWidth="1"/>
    <col min="3" max="3" width="29.5" bestFit="1" customWidth="1"/>
  </cols>
  <sheetData>
    <row r="1" spans="1:6" x14ac:dyDescent="0.2">
      <c r="A1" s="1" t="s">
        <v>53</v>
      </c>
      <c r="B1" s="1" t="s">
        <v>69</v>
      </c>
      <c r="C1" s="1" t="s">
        <v>70</v>
      </c>
      <c r="D1" s="1" t="s">
        <v>111</v>
      </c>
      <c r="E1" s="1" t="s">
        <v>112</v>
      </c>
      <c r="F1" s="1" t="s">
        <v>109</v>
      </c>
    </row>
    <row r="2" spans="1:6" x14ac:dyDescent="0.2">
      <c r="A2">
        <v>1</v>
      </c>
      <c r="B2">
        <v>20240410500001</v>
      </c>
      <c r="C2" t="s">
        <v>78</v>
      </c>
      <c r="E2">
        <v>0</v>
      </c>
      <c r="F2">
        <f>SUM(D2:E2)/2</f>
        <v>0</v>
      </c>
    </row>
    <row r="3" spans="1:6" x14ac:dyDescent="0.2">
      <c r="A3">
        <v>2</v>
      </c>
      <c r="B3">
        <v>20240410500002</v>
      </c>
      <c r="C3" t="s">
        <v>79</v>
      </c>
      <c r="E3">
        <v>0</v>
      </c>
      <c r="F3">
        <f t="shared" ref="F3:F30" si="0">SUM(D3:E3)/2</f>
        <v>0</v>
      </c>
    </row>
    <row r="4" spans="1:6" x14ac:dyDescent="0.2">
      <c r="A4">
        <v>3</v>
      </c>
      <c r="B4">
        <v>20240410500003</v>
      </c>
      <c r="C4" t="s">
        <v>80</v>
      </c>
      <c r="D4">
        <v>100</v>
      </c>
      <c r="E4">
        <v>0</v>
      </c>
      <c r="F4">
        <f t="shared" si="0"/>
        <v>50</v>
      </c>
    </row>
    <row r="5" spans="1:6" x14ac:dyDescent="0.2">
      <c r="A5">
        <v>4</v>
      </c>
      <c r="B5">
        <v>20240410500004</v>
      </c>
      <c r="C5" t="s">
        <v>81</v>
      </c>
      <c r="E5">
        <v>0</v>
      </c>
      <c r="F5">
        <f t="shared" si="0"/>
        <v>0</v>
      </c>
    </row>
    <row r="6" spans="1:6" x14ac:dyDescent="0.2">
      <c r="A6">
        <v>5</v>
      </c>
      <c r="B6">
        <v>20240410510001</v>
      </c>
      <c r="C6" t="s">
        <v>82</v>
      </c>
      <c r="E6">
        <v>0</v>
      </c>
      <c r="F6">
        <f t="shared" si="0"/>
        <v>0</v>
      </c>
    </row>
    <row r="7" spans="1:6" x14ac:dyDescent="0.2">
      <c r="A7">
        <v>6</v>
      </c>
      <c r="B7">
        <v>20240410510002</v>
      </c>
      <c r="C7" t="s">
        <v>83</v>
      </c>
      <c r="D7">
        <v>100</v>
      </c>
      <c r="E7">
        <v>0</v>
      </c>
      <c r="F7">
        <f t="shared" si="0"/>
        <v>50</v>
      </c>
    </row>
    <row r="8" spans="1:6" x14ac:dyDescent="0.2">
      <c r="A8">
        <v>7</v>
      </c>
      <c r="B8">
        <v>20240410510003</v>
      </c>
      <c r="C8" t="s">
        <v>84</v>
      </c>
      <c r="E8">
        <v>0</v>
      </c>
      <c r="F8">
        <f t="shared" si="0"/>
        <v>0</v>
      </c>
    </row>
    <row r="9" spans="1:6" x14ac:dyDescent="0.2">
      <c r="A9">
        <v>8</v>
      </c>
      <c r="B9">
        <v>20240410510004</v>
      </c>
      <c r="C9" t="s">
        <v>85</v>
      </c>
      <c r="E9">
        <v>0</v>
      </c>
      <c r="F9">
        <f t="shared" si="0"/>
        <v>0</v>
      </c>
    </row>
    <row r="10" spans="1:6" x14ac:dyDescent="0.2">
      <c r="A10">
        <v>9</v>
      </c>
      <c r="B10">
        <v>20240410510005</v>
      </c>
      <c r="C10" t="s">
        <v>86</v>
      </c>
      <c r="E10">
        <v>0</v>
      </c>
      <c r="F10">
        <f t="shared" si="0"/>
        <v>0</v>
      </c>
    </row>
    <row r="11" spans="1:6" x14ac:dyDescent="0.2">
      <c r="A11">
        <v>10</v>
      </c>
      <c r="B11">
        <v>20240410510006</v>
      </c>
      <c r="C11" t="s">
        <v>87</v>
      </c>
      <c r="D11">
        <v>100</v>
      </c>
      <c r="E11">
        <v>0</v>
      </c>
      <c r="F11">
        <f t="shared" si="0"/>
        <v>50</v>
      </c>
    </row>
    <row r="12" spans="1:6" x14ac:dyDescent="0.2">
      <c r="A12">
        <v>11</v>
      </c>
      <c r="B12">
        <v>20240410510007</v>
      </c>
      <c r="C12" t="s">
        <v>88</v>
      </c>
      <c r="E12">
        <v>0</v>
      </c>
      <c r="F12">
        <f t="shared" si="0"/>
        <v>0</v>
      </c>
    </row>
    <row r="13" spans="1:6" x14ac:dyDescent="0.2">
      <c r="A13">
        <v>12</v>
      </c>
      <c r="B13">
        <v>20240410510008</v>
      </c>
      <c r="C13" t="s">
        <v>89</v>
      </c>
      <c r="E13">
        <v>0</v>
      </c>
      <c r="F13">
        <f t="shared" si="0"/>
        <v>0</v>
      </c>
    </row>
    <row r="14" spans="1:6" x14ac:dyDescent="0.2">
      <c r="A14">
        <v>13</v>
      </c>
      <c r="B14">
        <v>20240410510009</v>
      </c>
      <c r="C14" t="s">
        <v>90</v>
      </c>
      <c r="E14">
        <v>0</v>
      </c>
      <c r="F14">
        <f t="shared" si="0"/>
        <v>0</v>
      </c>
    </row>
    <row r="15" spans="1:6" x14ac:dyDescent="0.2">
      <c r="A15">
        <v>14</v>
      </c>
      <c r="B15">
        <v>20240410510010</v>
      </c>
      <c r="C15" t="s">
        <v>91</v>
      </c>
      <c r="E15">
        <v>0</v>
      </c>
      <c r="F15">
        <f t="shared" si="0"/>
        <v>0</v>
      </c>
    </row>
    <row r="16" spans="1:6" x14ac:dyDescent="0.2">
      <c r="A16">
        <v>15</v>
      </c>
      <c r="B16">
        <v>20240410510011</v>
      </c>
      <c r="C16" t="s">
        <v>92</v>
      </c>
      <c r="E16">
        <v>0</v>
      </c>
      <c r="F16">
        <f t="shared" si="0"/>
        <v>0</v>
      </c>
    </row>
    <row r="17" spans="1:6" x14ac:dyDescent="0.2">
      <c r="A17">
        <v>16</v>
      </c>
      <c r="B17">
        <v>20240410510012</v>
      </c>
      <c r="C17" t="s">
        <v>93</v>
      </c>
      <c r="D17">
        <v>100</v>
      </c>
      <c r="E17">
        <v>0</v>
      </c>
      <c r="F17">
        <f t="shared" si="0"/>
        <v>50</v>
      </c>
    </row>
    <row r="18" spans="1:6" x14ac:dyDescent="0.2">
      <c r="A18">
        <v>17</v>
      </c>
      <c r="B18">
        <v>20240410510013</v>
      </c>
      <c r="C18" t="s">
        <v>94</v>
      </c>
      <c r="E18">
        <v>0</v>
      </c>
      <c r="F18">
        <f t="shared" si="0"/>
        <v>0</v>
      </c>
    </row>
    <row r="19" spans="1:6" x14ac:dyDescent="0.2">
      <c r="A19">
        <v>18</v>
      </c>
      <c r="B19">
        <v>20240410510014</v>
      </c>
      <c r="C19" t="s">
        <v>95</v>
      </c>
      <c r="E19">
        <v>0</v>
      </c>
      <c r="F19">
        <f t="shared" si="0"/>
        <v>0</v>
      </c>
    </row>
    <row r="20" spans="1:6" x14ac:dyDescent="0.2">
      <c r="A20">
        <v>19</v>
      </c>
      <c r="B20">
        <v>20240410510015</v>
      </c>
      <c r="C20" t="s">
        <v>96</v>
      </c>
      <c r="E20">
        <v>0</v>
      </c>
      <c r="F20">
        <f t="shared" si="0"/>
        <v>0</v>
      </c>
    </row>
    <row r="21" spans="1:6" x14ac:dyDescent="0.2">
      <c r="A21">
        <v>20</v>
      </c>
      <c r="B21">
        <v>20240410510016</v>
      </c>
      <c r="C21" t="s">
        <v>97</v>
      </c>
      <c r="E21">
        <v>0</v>
      </c>
      <c r="F21">
        <f t="shared" si="0"/>
        <v>0</v>
      </c>
    </row>
    <row r="22" spans="1:6" x14ac:dyDescent="0.2">
      <c r="A22">
        <v>21</v>
      </c>
      <c r="B22">
        <v>20240410510017</v>
      </c>
      <c r="C22" t="s">
        <v>98</v>
      </c>
      <c r="E22">
        <v>0</v>
      </c>
      <c r="F22">
        <f t="shared" si="0"/>
        <v>0</v>
      </c>
    </row>
    <row r="23" spans="1:6" x14ac:dyDescent="0.2">
      <c r="A23">
        <v>22</v>
      </c>
      <c r="B23">
        <v>20240410510018</v>
      </c>
      <c r="C23" t="s">
        <v>99</v>
      </c>
      <c r="E23">
        <v>0</v>
      </c>
      <c r="F23">
        <f t="shared" si="0"/>
        <v>0</v>
      </c>
    </row>
    <row r="24" spans="1:6" x14ac:dyDescent="0.2">
      <c r="A24">
        <v>23</v>
      </c>
      <c r="B24">
        <v>20240410510019</v>
      </c>
      <c r="C24" t="s">
        <v>100</v>
      </c>
      <c r="E24">
        <v>0</v>
      </c>
      <c r="F24">
        <f t="shared" si="0"/>
        <v>0</v>
      </c>
    </row>
    <row r="25" spans="1:6" x14ac:dyDescent="0.2">
      <c r="A25">
        <v>24</v>
      </c>
      <c r="B25">
        <v>20240410510020</v>
      </c>
      <c r="C25" t="s">
        <v>101</v>
      </c>
      <c r="E25">
        <v>0</v>
      </c>
      <c r="F25">
        <f t="shared" si="0"/>
        <v>0</v>
      </c>
    </row>
    <row r="26" spans="1:6" x14ac:dyDescent="0.2">
      <c r="A26">
        <v>25</v>
      </c>
      <c r="B26">
        <v>20240410510021</v>
      </c>
      <c r="C26" t="s">
        <v>102</v>
      </c>
      <c r="D26">
        <v>100</v>
      </c>
      <c r="E26">
        <v>0</v>
      </c>
      <c r="F26">
        <f t="shared" si="0"/>
        <v>50</v>
      </c>
    </row>
    <row r="27" spans="1:6" x14ac:dyDescent="0.2">
      <c r="A27">
        <v>26</v>
      </c>
      <c r="B27">
        <v>20240410510022</v>
      </c>
      <c r="C27" t="s">
        <v>103</v>
      </c>
      <c r="E27">
        <v>0</v>
      </c>
      <c r="F27">
        <f t="shared" si="0"/>
        <v>0</v>
      </c>
    </row>
    <row r="28" spans="1:6" x14ac:dyDescent="0.2">
      <c r="A28">
        <v>27</v>
      </c>
      <c r="B28">
        <v>20240410510023</v>
      </c>
      <c r="C28" t="s">
        <v>104</v>
      </c>
      <c r="E28">
        <v>0</v>
      </c>
      <c r="F28">
        <f t="shared" si="0"/>
        <v>0</v>
      </c>
    </row>
    <row r="29" spans="1:6" x14ac:dyDescent="0.2">
      <c r="A29">
        <v>28</v>
      </c>
      <c r="B29">
        <v>20240410510024</v>
      </c>
      <c r="C29" t="s">
        <v>105</v>
      </c>
      <c r="E29">
        <v>0</v>
      </c>
      <c r="F29">
        <f t="shared" si="0"/>
        <v>0</v>
      </c>
    </row>
    <row r="30" spans="1:6" x14ac:dyDescent="0.2">
      <c r="A30">
        <v>29</v>
      </c>
      <c r="B30">
        <v>20240410510025</v>
      </c>
      <c r="C30" t="s">
        <v>106</v>
      </c>
      <c r="E30">
        <v>0</v>
      </c>
      <c r="F30">
        <f t="shared" si="0"/>
        <v>0</v>
      </c>
    </row>
  </sheetData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B2B29-DEE9-8D46-88E5-18E0D3F094CC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47354-67EC-F341-A149-A422425C1FF0}">
  <dimension ref="A1:K30"/>
  <sheetViews>
    <sheetView workbookViewId="0">
      <selection sqref="A1:K30"/>
    </sheetView>
  </sheetViews>
  <sheetFormatPr baseColWidth="10" defaultRowHeight="15" x14ac:dyDescent="0.2"/>
  <cols>
    <col min="3" max="3" width="29.5" bestFit="1" customWidth="1"/>
  </cols>
  <sheetData>
    <row r="1" spans="1:11" x14ac:dyDescent="0.2">
      <c r="A1" s="12" t="s">
        <v>53</v>
      </c>
      <c r="B1" s="12" t="s">
        <v>69</v>
      </c>
      <c r="C1" s="12" t="s">
        <v>70</v>
      </c>
      <c r="D1" s="12" t="s">
        <v>59</v>
      </c>
      <c r="E1" s="12" t="s">
        <v>62</v>
      </c>
      <c r="F1" s="12" t="s">
        <v>64</v>
      </c>
      <c r="G1" s="12" t="s">
        <v>65</v>
      </c>
      <c r="H1" s="12" t="s">
        <v>74</v>
      </c>
      <c r="I1" s="12" t="s">
        <v>75</v>
      </c>
      <c r="J1" s="12" t="s">
        <v>76</v>
      </c>
      <c r="K1" s="12" t="s">
        <v>77</v>
      </c>
    </row>
    <row r="2" spans="1:11" x14ac:dyDescent="0.2">
      <c r="A2" s="13">
        <v>1</v>
      </c>
      <c r="B2" s="13">
        <v>20240410500001</v>
      </c>
      <c r="C2" s="13" t="s">
        <v>78</v>
      </c>
      <c r="D2" s="13">
        <v>2.5</v>
      </c>
      <c r="E2" s="13">
        <v>0</v>
      </c>
      <c r="F2" s="13">
        <v>0</v>
      </c>
      <c r="G2" s="13">
        <v>0</v>
      </c>
      <c r="H2" s="13">
        <v>0</v>
      </c>
      <c r="I2" s="13">
        <v>0</v>
      </c>
      <c r="J2" s="13">
        <v>0.25</v>
      </c>
      <c r="K2" s="13" t="s">
        <v>25</v>
      </c>
    </row>
    <row r="3" spans="1:11" x14ac:dyDescent="0.2">
      <c r="A3" s="12">
        <v>2</v>
      </c>
      <c r="B3" s="12">
        <v>20240410500002</v>
      </c>
      <c r="C3" s="12" t="s">
        <v>79</v>
      </c>
      <c r="D3" s="12">
        <v>98.75</v>
      </c>
      <c r="E3" s="12">
        <v>53.699999999999996</v>
      </c>
      <c r="F3" s="12">
        <v>55</v>
      </c>
      <c r="G3" s="12">
        <v>55</v>
      </c>
      <c r="H3" s="12">
        <v>53.699999999999996</v>
      </c>
      <c r="I3" s="12">
        <v>53.699999999999996</v>
      </c>
      <c r="J3" s="12">
        <v>58.594999999999999</v>
      </c>
      <c r="K3" s="12" t="s">
        <v>37</v>
      </c>
    </row>
    <row r="4" spans="1:11" x14ac:dyDescent="0.2">
      <c r="A4" s="13">
        <v>3</v>
      </c>
      <c r="B4" s="13">
        <v>20240410500003</v>
      </c>
      <c r="C4" s="13" t="s">
        <v>80</v>
      </c>
      <c r="D4" s="13">
        <v>95</v>
      </c>
      <c r="E4" s="13">
        <v>29.099999999999998</v>
      </c>
      <c r="F4" s="13">
        <v>0</v>
      </c>
      <c r="G4" s="13">
        <v>0</v>
      </c>
      <c r="H4" s="13">
        <v>29.099999999999998</v>
      </c>
      <c r="I4" s="13">
        <v>29.099999999999998</v>
      </c>
      <c r="J4" s="13">
        <v>26.96</v>
      </c>
      <c r="K4" s="13" t="s">
        <v>31</v>
      </c>
    </row>
    <row r="5" spans="1:11" x14ac:dyDescent="0.2">
      <c r="A5" s="12">
        <v>4</v>
      </c>
      <c r="B5" s="12">
        <v>20240410500004</v>
      </c>
      <c r="C5" s="12" t="s">
        <v>81</v>
      </c>
      <c r="D5" s="12">
        <v>100</v>
      </c>
      <c r="E5" s="12">
        <v>30.5</v>
      </c>
      <c r="F5" s="12">
        <v>37.5</v>
      </c>
      <c r="G5" s="12">
        <v>37.5</v>
      </c>
      <c r="H5" s="12">
        <v>30.5</v>
      </c>
      <c r="I5" s="12">
        <v>30.5</v>
      </c>
      <c r="J5" s="12">
        <v>39.549999999999997</v>
      </c>
      <c r="K5" s="12" t="s">
        <v>31</v>
      </c>
    </row>
    <row r="6" spans="1:11" x14ac:dyDescent="0.2">
      <c r="A6" s="13">
        <v>5</v>
      </c>
      <c r="B6" s="13">
        <v>20240410510001</v>
      </c>
      <c r="C6" s="13" t="s">
        <v>82</v>
      </c>
      <c r="D6" s="13">
        <v>15</v>
      </c>
      <c r="E6" s="13">
        <v>7.5</v>
      </c>
      <c r="F6" s="13">
        <v>0</v>
      </c>
      <c r="G6" s="13">
        <v>0</v>
      </c>
      <c r="H6" s="13">
        <v>7.5</v>
      </c>
      <c r="I6" s="13">
        <v>7.5</v>
      </c>
      <c r="J6" s="13">
        <v>6</v>
      </c>
      <c r="K6" s="13" t="s">
        <v>28</v>
      </c>
    </row>
    <row r="7" spans="1:11" x14ac:dyDescent="0.2">
      <c r="A7" s="12">
        <v>6</v>
      </c>
      <c r="B7" s="12">
        <v>20240410510002</v>
      </c>
      <c r="C7" s="12" t="s">
        <v>83</v>
      </c>
      <c r="D7" s="12">
        <v>100</v>
      </c>
      <c r="E7" s="12">
        <v>86.449999999999989</v>
      </c>
      <c r="F7" s="12">
        <v>62.5</v>
      </c>
      <c r="G7" s="12">
        <v>62.5</v>
      </c>
      <c r="H7" s="12">
        <v>86.449999999999989</v>
      </c>
      <c r="I7" s="12">
        <v>86.449999999999989</v>
      </c>
      <c r="J7" s="12">
        <v>80.61999999999999</v>
      </c>
      <c r="K7" s="12" t="s">
        <v>52</v>
      </c>
    </row>
    <row r="8" spans="1:11" x14ac:dyDescent="0.2">
      <c r="A8" s="13">
        <v>7</v>
      </c>
      <c r="B8" s="13">
        <v>20240410510003</v>
      </c>
      <c r="C8" s="13" t="s">
        <v>84</v>
      </c>
      <c r="D8" s="13">
        <v>91.25</v>
      </c>
      <c r="E8" s="13">
        <v>49.2</v>
      </c>
      <c r="F8" s="13">
        <v>55</v>
      </c>
      <c r="G8" s="13">
        <v>55</v>
      </c>
      <c r="H8" s="13">
        <v>49.2</v>
      </c>
      <c r="I8" s="13">
        <v>49.2</v>
      </c>
      <c r="J8" s="13">
        <v>55.14500000000001</v>
      </c>
      <c r="K8" s="13" t="s">
        <v>37</v>
      </c>
    </row>
    <row r="9" spans="1:11" x14ac:dyDescent="0.2">
      <c r="A9" s="12">
        <v>8</v>
      </c>
      <c r="B9" s="12">
        <v>20240410510004</v>
      </c>
      <c r="C9" s="12" t="s">
        <v>85</v>
      </c>
      <c r="D9" s="12">
        <v>17.5</v>
      </c>
      <c r="E9" s="12">
        <v>45.599999999999994</v>
      </c>
      <c r="F9" s="12">
        <v>17.5</v>
      </c>
      <c r="G9" s="12">
        <v>17.5</v>
      </c>
      <c r="H9" s="12">
        <v>45.599999999999994</v>
      </c>
      <c r="I9" s="12">
        <v>45.599999999999994</v>
      </c>
      <c r="J9" s="12">
        <v>34.36</v>
      </c>
      <c r="K9" s="12" t="s">
        <v>31</v>
      </c>
    </row>
    <row r="10" spans="1:11" x14ac:dyDescent="0.2">
      <c r="A10" s="13">
        <v>9</v>
      </c>
      <c r="B10" s="13">
        <v>20240410510005</v>
      </c>
      <c r="C10" s="13" t="s">
        <v>86</v>
      </c>
      <c r="D10" s="13">
        <v>96.25</v>
      </c>
      <c r="E10" s="13">
        <v>43.7</v>
      </c>
      <c r="F10" s="13">
        <v>50</v>
      </c>
      <c r="G10" s="13">
        <v>50</v>
      </c>
      <c r="H10" s="13">
        <v>43.7</v>
      </c>
      <c r="I10" s="13">
        <v>43.7</v>
      </c>
      <c r="J10" s="13">
        <v>50.844999999999999</v>
      </c>
      <c r="K10" s="13" t="s">
        <v>34</v>
      </c>
    </row>
    <row r="11" spans="1:11" x14ac:dyDescent="0.2">
      <c r="A11" s="12">
        <v>10</v>
      </c>
      <c r="B11" s="12">
        <v>20240410510006</v>
      </c>
      <c r="C11" s="12" t="s">
        <v>87</v>
      </c>
      <c r="D11" s="12">
        <v>100</v>
      </c>
      <c r="E11" s="12">
        <v>93</v>
      </c>
      <c r="F11" s="12">
        <v>67.5</v>
      </c>
      <c r="G11" s="12">
        <v>67.5</v>
      </c>
      <c r="H11" s="12">
        <v>93</v>
      </c>
      <c r="I11" s="12">
        <v>93</v>
      </c>
      <c r="J11" s="12">
        <v>86.05</v>
      </c>
      <c r="K11" s="12" t="s">
        <v>52</v>
      </c>
    </row>
    <row r="12" spans="1:11" x14ac:dyDescent="0.2">
      <c r="A12" s="13">
        <v>11</v>
      </c>
      <c r="B12" s="13">
        <v>20240410510007</v>
      </c>
      <c r="C12" s="13" t="s">
        <v>88</v>
      </c>
      <c r="D12" s="13">
        <v>100</v>
      </c>
      <c r="E12" s="13">
        <v>72.449999999999989</v>
      </c>
      <c r="F12" s="13">
        <v>55</v>
      </c>
      <c r="G12" s="13">
        <v>55</v>
      </c>
      <c r="H12" s="13">
        <v>72.449999999999989</v>
      </c>
      <c r="I12" s="13">
        <v>72.449999999999989</v>
      </c>
      <c r="J12" s="13">
        <v>69.97</v>
      </c>
      <c r="K12" s="13" t="s">
        <v>43</v>
      </c>
    </row>
    <row r="13" spans="1:11" x14ac:dyDescent="0.2">
      <c r="A13" s="12">
        <v>12</v>
      </c>
      <c r="B13" s="12">
        <v>20240410510008</v>
      </c>
      <c r="C13" s="12" t="s">
        <v>89</v>
      </c>
      <c r="D13" s="12">
        <v>2.5</v>
      </c>
      <c r="E13" s="12">
        <v>0</v>
      </c>
      <c r="F13" s="12">
        <v>37.5</v>
      </c>
      <c r="G13" s="12">
        <v>37.5</v>
      </c>
      <c r="H13" s="12">
        <v>0</v>
      </c>
      <c r="I13" s="12">
        <v>0</v>
      </c>
      <c r="J13" s="12">
        <v>11.5</v>
      </c>
      <c r="K13" s="12" t="s">
        <v>28</v>
      </c>
    </row>
    <row r="14" spans="1:11" x14ac:dyDescent="0.2">
      <c r="A14" s="13">
        <v>13</v>
      </c>
      <c r="B14" s="13">
        <v>20240410510009</v>
      </c>
      <c r="C14" s="13" t="s">
        <v>90</v>
      </c>
      <c r="D14" s="13">
        <v>100</v>
      </c>
      <c r="E14" s="13">
        <v>54.9</v>
      </c>
      <c r="F14" s="13">
        <v>55</v>
      </c>
      <c r="G14" s="13">
        <v>55</v>
      </c>
      <c r="H14" s="13">
        <v>54.9</v>
      </c>
      <c r="I14" s="13">
        <v>54.9</v>
      </c>
      <c r="J14" s="13">
        <v>59.440000000000005</v>
      </c>
      <c r="K14" s="13" t="s">
        <v>37</v>
      </c>
    </row>
    <row r="15" spans="1:11" x14ac:dyDescent="0.2">
      <c r="A15" s="12">
        <v>14</v>
      </c>
      <c r="B15" s="12">
        <v>20240410510010</v>
      </c>
      <c r="C15" s="12" t="s">
        <v>91</v>
      </c>
      <c r="D15" s="12">
        <v>98.75</v>
      </c>
      <c r="E15" s="12">
        <v>23.45</v>
      </c>
      <c r="F15" s="12">
        <v>0</v>
      </c>
      <c r="G15" s="12">
        <v>0</v>
      </c>
      <c r="H15" s="12">
        <v>23.45</v>
      </c>
      <c r="I15" s="12">
        <v>23.45</v>
      </c>
      <c r="J15" s="12">
        <v>23.945</v>
      </c>
      <c r="K15" s="12" t="s">
        <v>28</v>
      </c>
    </row>
    <row r="16" spans="1:11" x14ac:dyDescent="0.2">
      <c r="A16" s="13">
        <v>15</v>
      </c>
      <c r="B16" s="13">
        <v>20240410510011</v>
      </c>
      <c r="C16" s="13" t="s">
        <v>92</v>
      </c>
      <c r="D16" s="13">
        <v>98.75</v>
      </c>
      <c r="E16" s="13">
        <v>80.599999999999994</v>
      </c>
      <c r="F16" s="13">
        <v>75</v>
      </c>
      <c r="G16" s="13">
        <v>75</v>
      </c>
      <c r="H16" s="13">
        <v>80.599999999999994</v>
      </c>
      <c r="I16" s="13">
        <v>80.599999999999994</v>
      </c>
      <c r="J16" s="13">
        <v>80.735000000000014</v>
      </c>
      <c r="K16" s="13" t="s">
        <v>52</v>
      </c>
    </row>
    <row r="17" spans="1:11" x14ac:dyDescent="0.2">
      <c r="A17" s="12">
        <v>16</v>
      </c>
      <c r="B17" s="12">
        <v>20240410510012</v>
      </c>
      <c r="C17" s="12" t="s">
        <v>93</v>
      </c>
      <c r="D17" s="12">
        <v>100</v>
      </c>
      <c r="E17" s="12">
        <v>54.599999999999994</v>
      </c>
      <c r="F17" s="12">
        <v>55</v>
      </c>
      <c r="G17" s="12">
        <v>55</v>
      </c>
      <c r="H17" s="12">
        <v>54.599999999999994</v>
      </c>
      <c r="I17" s="12">
        <v>54.599999999999994</v>
      </c>
      <c r="J17" s="12">
        <v>59.260000000000005</v>
      </c>
      <c r="K17" s="12" t="s">
        <v>37</v>
      </c>
    </row>
    <row r="18" spans="1:11" x14ac:dyDescent="0.2">
      <c r="A18" s="13">
        <v>17</v>
      </c>
      <c r="B18" s="13">
        <v>20240410510013</v>
      </c>
      <c r="C18" s="13" t="s">
        <v>94</v>
      </c>
      <c r="D18" s="13">
        <v>10</v>
      </c>
      <c r="E18" s="13">
        <v>1.5</v>
      </c>
      <c r="F18" s="13">
        <v>0</v>
      </c>
      <c r="G18" s="13">
        <v>0</v>
      </c>
      <c r="H18" s="13">
        <v>1.5</v>
      </c>
      <c r="I18" s="13">
        <v>1.5</v>
      </c>
      <c r="J18" s="13">
        <v>1.9</v>
      </c>
      <c r="K18" s="13" t="s">
        <v>28</v>
      </c>
    </row>
    <row r="19" spans="1:11" x14ac:dyDescent="0.2">
      <c r="A19" s="12">
        <v>18</v>
      </c>
      <c r="B19" s="12">
        <v>20240410510014</v>
      </c>
      <c r="C19" s="12" t="s">
        <v>95</v>
      </c>
      <c r="D19" s="12">
        <v>98.75</v>
      </c>
      <c r="E19" s="12">
        <v>3.75</v>
      </c>
      <c r="F19" s="12">
        <v>55</v>
      </c>
      <c r="G19" s="12">
        <v>55</v>
      </c>
      <c r="H19" s="12">
        <v>3.75</v>
      </c>
      <c r="I19" s="12">
        <v>3.75</v>
      </c>
      <c r="J19" s="12">
        <v>28.625</v>
      </c>
      <c r="K19" s="12" t="s">
        <v>31</v>
      </c>
    </row>
    <row r="20" spans="1:11" x14ac:dyDescent="0.2">
      <c r="A20" s="13">
        <v>19</v>
      </c>
      <c r="B20" s="13">
        <v>20240410510015</v>
      </c>
      <c r="C20" s="13" t="s">
        <v>96</v>
      </c>
      <c r="D20" s="13">
        <v>98.75</v>
      </c>
      <c r="E20" s="13">
        <v>52.099999999999994</v>
      </c>
      <c r="F20" s="13">
        <v>0</v>
      </c>
      <c r="G20" s="13">
        <v>0</v>
      </c>
      <c r="H20" s="13">
        <v>52.099999999999994</v>
      </c>
      <c r="I20" s="13">
        <v>52.099999999999994</v>
      </c>
      <c r="J20" s="13">
        <v>41.134999999999998</v>
      </c>
      <c r="K20" s="13" t="s">
        <v>31</v>
      </c>
    </row>
    <row r="21" spans="1:11" x14ac:dyDescent="0.2">
      <c r="A21" s="12">
        <v>20</v>
      </c>
      <c r="B21" s="12">
        <v>20240410510016</v>
      </c>
      <c r="C21" s="12" t="s">
        <v>97</v>
      </c>
      <c r="D21" s="12">
        <v>97.5</v>
      </c>
      <c r="E21" s="12">
        <v>25.549999999999997</v>
      </c>
      <c r="F21" s="12">
        <v>55</v>
      </c>
      <c r="G21" s="12">
        <v>55</v>
      </c>
      <c r="H21" s="12">
        <v>25.549999999999997</v>
      </c>
      <c r="I21" s="12">
        <v>25.549999999999997</v>
      </c>
      <c r="J21" s="12">
        <v>41.58</v>
      </c>
      <c r="K21" s="12" t="s">
        <v>31</v>
      </c>
    </row>
    <row r="22" spans="1:11" x14ac:dyDescent="0.2">
      <c r="A22" s="13">
        <v>21</v>
      </c>
      <c r="B22" s="13">
        <v>20240410510017</v>
      </c>
      <c r="C22" s="13" t="s">
        <v>98</v>
      </c>
      <c r="D22" s="13">
        <v>85</v>
      </c>
      <c r="E22" s="13">
        <v>0</v>
      </c>
      <c r="F22" s="13">
        <v>37.5</v>
      </c>
      <c r="G22" s="13">
        <v>37.5</v>
      </c>
      <c r="H22" s="13">
        <v>0</v>
      </c>
      <c r="I22" s="13">
        <v>0</v>
      </c>
      <c r="J22" s="13">
        <v>19.75</v>
      </c>
      <c r="K22" s="13" t="s">
        <v>28</v>
      </c>
    </row>
    <row r="23" spans="1:11" x14ac:dyDescent="0.2">
      <c r="A23" s="12">
        <v>22</v>
      </c>
      <c r="B23" s="12">
        <v>20240410510018</v>
      </c>
      <c r="C23" s="12" t="s">
        <v>99</v>
      </c>
      <c r="D23" s="12">
        <v>98.75</v>
      </c>
      <c r="E23" s="12">
        <v>15</v>
      </c>
      <c r="F23" s="12">
        <v>0</v>
      </c>
      <c r="G23" s="12">
        <v>0</v>
      </c>
      <c r="H23" s="12">
        <v>15</v>
      </c>
      <c r="I23" s="12">
        <v>15</v>
      </c>
      <c r="J23" s="12">
        <v>18.875</v>
      </c>
      <c r="K23" s="12" t="s">
        <v>28</v>
      </c>
    </row>
    <row r="24" spans="1:11" x14ac:dyDescent="0.2">
      <c r="A24" s="13">
        <v>23</v>
      </c>
      <c r="B24" s="13">
        <v>20240410510019</v>
      </c>
      <c r="C24" s="13" t="s">
        <v>100</v>
      </c>
      <c r="D24" s="13">
        <v>100</v>
      </c>
      <c r="E24" s="13">
        <v>10.75</v>
      </c>
      <c r="F24" s="13">
        <v>17.5</v>
      </c>
      <c r="G24" s="13">
        <v>17.5</v>
      </c>
      <c r="H24" s="13">
        <v>10.75</v>
      </c>
      <c r="I24" s="13">
        <v>10.75</v>
      </c>
      <c r="J24" s="13">
        <v>21.7</v>
      </c>
      <c r="K24" s="13" t="s">
        <v>28</v>
      </c>
    </row>
    <row r="25" spans="1:11" x14ac:dyDescent="0.2">
      <c r="A25" s="12">
        <v>24</v>
      </c>
      <c r="B25" s="12">
        <v>20240410510020</v>
      </c>
      <c r="C25" s="12" t="s">
        <v>101</v>
      </c>
      <c r="D25" s="12">
        <v>17.5</v>
      </c>
      <c r="E25" s="12">
        <v>9</v>
      </c>
      <c r="F25" s="12">
        <v>37.5</v>
      </c>
      <c r="G25" s="12">
        <v>37.5</v>
      </c>
      <c r="H25" s="12">
        <v>9</v>
      </c>
      <c r="I25" s="12">
        <v>9</v>
      </c>
      <c r="J25" s="12">
        <v>18.399999999999999</v>
      </c>
      <c r="K25" s="12" t="s">
        <v>28</v>
      </c>
    </row>
    <row r="26" spans="1:11" x14ac:dyDescent="0.2">
      <c r="A26" s="13">
        <v>25</v>
      </c>
      <c r="B26" s="13">
        <v>20240410510021</v>
      </c>
      <c r="C26" s="13" t="s">
        <v>102</v>
      </c>
      <c r="D26" s="13">
        <v>96.25</v>
      </c>
      <c r="E26" s="13">
        <v>47.099999999999994</v>
      </c>
      <c r="F26" s="13">
        <v>37.5</v>
      </c>
      <c r="G26" s="13">
        <v>37.5</v>
      </c>
      <c r="H26" s="13">
        <v>47.099999999999994</v>
      </c>
      <c r="I26" s="13">
        <v>47.099999999999994</v>
      </c>
      <c r="J26" s="13">
        <v>49.135000000000005</v>
      </c>
      <c r="K26" s="13" t="s">
        <v>31</v>
      </c>
    </row>
    <row r="27" spans="1:11" x14ac:dyDescent="0.2">
      <c r="A27" s="12">
        <v>26</v>
      </c>
      <c r="B27" s="12">
        <v>20240410510022</v>
      </c>
      <c r="C27" s="12" t="s">
        <v>103</v>
      </c>
      <c r="D27" s="12">
        <v>98.75</v>
      </c>
      <c r="E27" s="12">
        <v>43.45</v>
      </c>
      <c r="F27" s="12">
        <v>0</v>
      </c>
      <c r="G27" s="12">
        <v>0</v>
      </c>
      <c r="H27" s="12">
        <v>43.45</v>
      </c>
      <c r="I27" s="12">
        <v>43.45</v>
      </c>
      <c r="J27" s="12">
        <v>35.945</v>
      </c>
      <c r="K27" s="12" t="s">
        <v>31</v>
      </c>
    </row>
    <row r="28" spans="1:11" x14ac:dyDescent="0.2">
      <c r="A28" s="13">
        <v>27</v>
      </c>
      <c r="B28" s="13">
        <v>20240410510023</v>
      </c>
      <c r="C28" s="13" t="s">
        <v>104</v>
      </c>
      <c r="D28" s="13">
        <v>100</v>
      </c>
      <c r="E28" s="13">
        <v>31.799999999999997</v>
      </c>
      <c r="F28" s="13">
        <v>17.5</v>
      </c>
      <c r="G28" s="13">
        <v>17.5</v>
      </c>
      <c r="H28" s="13">
        <v>31.799999999999997</v>
      </c>
      <c r="I28" s="13">
        <v>31.799999999999997</v>
      </c>
      <c r="J28" s="13">
        <v>34.33</v>
      </c>
      <c r="K28" s="13" t="s">
        <v>31</v>
      </c>
    </row>
    <row r="29" spans="1:11" x14ac:dyDescent="0.2">
      <c r="A29" s="12">
        <v>28</v>
      </c>
      <c r="B29" s="12">
        <v>20240410510024</v>
      </c>
      <c r="C29" s="12" t="s">
        <v>105</v>
      </c>
      <c r="D29" s="12">
        <v>92.5</v>
      </c>
      <c r="E29" s="12">
        <v>29.65</v>
      </c>
      <c r="F29" s="12">
        <v>0</v>
      </c>
      <c r="G29" s="12">
        <v>0</v>
      </c>
      <c r="H29" s="12">
        <v>29.65</v>
      </c>
      <c r="I29" s="12">
        <v>29.65</v>
      </c>
      <c r="J29" s="12">
        <v>27.04</v>
      </c>
      <c r="K29" s="12" t="s">
        <v>31</v>
      </c>
    </row>
    <row r="30" spans="1:11" x14ac:dyDescent="0.2">
      <c r="A30" s="13">
        <v>29</v>
      </c>
      <c r="B30" s="13">
        <v>20240410510025</v>
      </c>
      <c r="C30" s="13" t="s">
        <v>106</v>
      </c>
      <c r="D30" s="13">
        <v>17.5</v>
      </c>
      <c r="E30" s="13">
        <v>46.3</v>
      </c>
      <c r="F30" s="13">
        <v>37.5</v>
      </c>
      <c r="G30" s="13">
        <v>37.5</v>
      </c>
      <c r="H30" s="13">
        <v>46.3</v>
      </c>
      <c r="I30" s="13">
        <v>46.3</v>
      </c>
      <c r="J30" s="13">
        <v>40.78</v>
      </c>
      <c r="K30" s="13" t="s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710FC-9D70-5048-A470-C28B61A04B45}">
  <dimension ref="A1:G30"/>
  <sheetViews>
    <sheetView workbookViewId="0">
      <selection activeCell="C12" sqref="C12"/>
    </sheetView>
  </sheetViews>
  <sheetFormatPr baseColWidth="10" defaultRowHeight="15" x14ac:dyDescent="0.2"/>
  <cols>
    <col min="1" max="1" width="3.83203125" bestFit="1" customWidth="1"/>
    <col min="2" max="2" width="11.83203125" bestFit="1" customWidth="1"/>
    <col min="3" max="3" width="29.5" bestFit="1" customWidth="1"/>
    <col min="4" max="4" width="13.83203125" bestFit="1" customWidth="1"/>
    <col min="5" max="5" width="13.1640625" bestFit="1" customWidth="1"/>
    <col min="6" max="6" width="21.5" bestFit="1" customWidth="1"/>
  </cols>
  <sheetData>
    <row r="1" spans="1:7" x14ac:dyDescent="0.2">
      <c r="A1" s="1" t="s">
        <v>53</v>
      </c>
      <c r="B1" s="1" t="s">
        <v>69</v>
      </c>
      <c r="C1" s="1" t="s">
        <v>70</v>
      </c>
      <c r="D1" s="1" t="s">
        <v>113</v>
      </c>
      <c r="E1" s="1" t="s">
        <v>114</v>
      </c>
      <c r="F1" s="1" t="s">
        <v>115</v>
      </c>
      <c r="G1" s="1" t="s">
        <v>121</v>
      </c>
    </row>
    <row r="2" spans="1:7" x14ac:dyDescent="0.2">
      <c r="A2">
        <v>1</v>
      </c>
      <c r="B2">
        <v>20240410500001</v>
      </c>
      <c r="C2" t="s">
        <v>78</v>
      </c>
      <c r="D2">
        <f>'nilai program'!F2</f>
        <v>0</v>
      </c>
      <c r="E2">
        <f>'nilai laporan'!F2</f>
        <v>0</v>
      </c>
      <c r="F2">
        <f>'nilai pemahan code'!I2</f>
        <v>0</v>
      </c>
      <c r="G2">
        <f>(F2*(70/100)) +(E2*(15/100))+(D2*(15/100))</f>
        <v>0</v>
      </c>
    </row>
    <row r="3" spans="1:7" x14ac:dyDescent="0.2">
      <c r="A3">
        <v>2</v>
      </c>
      <c r="B3">
        <v>20240410500002</v>
      </c>
      <c r="C3" t="s">
        <v>79</v>
      </c>
      <c r="D3">
        <f>'nilai program'!F3</f>
        <v>100</v>
      </c>
      <c r="E3">
        <f>'nilai laporan'!F3</f>
        <v>20</v>
      </c>
      <c r="F3">
        <f>'nilai pemahan code'!I3</f>
        <v>51</v>
      </c>
      <c r="G3">
        <f t="shared" ref="G3:G30" si="0">(F3*(70/100)) +(E3*(15/100))+(D3*(15/100))</f>
        <v>53.699999999999996</v>
      </c>
    </row>
    <row r="4" spans="1:7" x14ac:dyDescent="0.2">
      <c r="A4">
        <v>3</v>
      </c>
      <c r="B4">
        <v>20240410500003</v>
      </c>
      <c r="C4" t="s">
        <v>80</v>
      </c>
      <c r="D4">
        <f>'nilai program'!F4</f>
        <v>40</v>
      </c>
      <c r="E4">
        <f>'nilai laporan'!F4</f>
        <v>0</v>
      </c>
      <c r="F4">
        <f>'nilai pemahan code'!I4</f>
        <v>33</v>
      </c>
      <c r="G4">
        <f t="shared" si="0"/>
        <v>29.099999999999998</v>
      </c>
    </row>
    <row r="5" spans="1:7" x14ac:dyDescent="0.2">
      <c r="A5">
        <v>4</v>
      </c>
      <c r="B5">
        <v>20240410500004</v>
      </c>
      <c r="C5" t="s">
        <v>81</v>
      </c>
      <c r="D5">
        <f>'nilai program'!F5</f>
        <v>30</v>
      </c>
      <c r="E5">
        <f>'nilai laporan'!F5</f>
        <v>10</v>
      </c>
      <c r="F5">
        <f>'nilai pemahan code'!I5</f>
        <v>35</v>
      </c>
      <c r="G5">
        <f t="shared" si="0"/>
        <v>30.5</v>
      </c>
    </row>
    <row r="6" spans="1:7" x14ac:dyDescent="0.2">
      <c r="A6">
        <v>5</v>
      </c>
      <c r="B6">
        <v>20240410510001</v>
      </c>
      <c r="C6" t="s">
        <v>82</v>
      </c>
      <c r="D6">
        <f>'nilai program'!F6</f>
        <v>50</v>
      </c>
      <c r="E6">
        <f>'nilai laporan'!F6</f>
        <v>0</v>
      </c>
      <c r="F6">
        <f>'nilai pemahan code'!I6</f>
        <v>0</v>
      </c>
      <c r="G6">
        <f t="shared" si="0"/>
        <v>7.5</v>
      </c>
    </row>
    <row r="7" spans="1:7" x14ac:dyDescent="0.2">
      <c r="A7">
        <v>6</v>
      </c>
      <c r="B7">
        <v>20240410510002</v>
      </c>
      <c r="C7" t="s">
        <v>83</v>
      </c>
      <c r="D7">
        <f>'nilai program'!F7</f>
        <v>100</v>
      </c>
      <c r="E7">
        <f>'nilai laporan'!F7</f>
        <v>75</v>
      </c>
      <c r="F7">
        <f>'nilai pemahan code'!I7</f>
        <v>86</v>
      </c>
      <c r="G7">
        <f t="shared" si="0"/>
        <v>86.449999999999989</v>
      </c>
    </row>
    <row r="8" spans="1:7" x14ac:dyDescent="0.2">
      <c r="A8">
        <v>7</v>
      </c>
      <c r="B8">
        <v>20240410510003</v>
      </c>
      <c r="C8" t="s">
        <v>84</v>
      </c>
      <c r="D8">
        <f>'nilai program'!F8</f>
        <v>100</v>
      </c>
      <c r="E8">
        <f>'nilai laporan'!F8</f>
        <v>60</v>
      </c>
      <c r="F8">
        <f>'nilai pemahan code'!I8</f>
        <v>36</v>
      </c>
      <c r="G8">
        <f t="shared" si="0"/>
        <v>49.2</v>
      </c>
    </row>
    <row r="9" spans="1:7" x14ac:dyDescent="0.2">
      <c r="A9">
        <v>8</v>
      </c>
      <c r="B9">
        <v>20240410510004</v>
      </c>
      <c r="C9" t="s">
        <v>85</v>
      </c>
      <c r="D9">
        <f>'nilai program'!F9</f>
        <v>100</v>
      </c>
      <c r="E9">
        <f>'nilai laporan'!F9</f>
        <v>50</v>
      </c>
      <c r="F9">
        <f>'nilai pemahan code'!I9</f>
        <v>33</v>
      </c>
      <c r="G9">
        <f t="shared" si="0"/>
        <v>45.599999999999994</v>
      </c>
    </row>
    <row r="10" spans="1:7" x14ac:dyDescent="0.2">
      <c r="A10">
        <v>9</v>
      </c>
      <c r="B10">
        <v>20240410510005</v>
      </c>
      <c r="C10" t="s">
        <v>86</v>
      </c>
      <c r="D10">
        <f>'nilai program'!F10</f>
        <v>100</v>
      </c>
      <c r="E10">
        <f>'nilai laporan'!F10</f>
        <v>0</v>
      </c>
      <c r="F10">
        <f>'nilai pemahan code'!I10</f>
        <v>41</v>
      </c>
      <c r="G10">
        <f t="shared" si="0"/>
        <v>43.7</v>
      </c>
    </row>
    <row r="11" spans="1:7" x14ac:dyDescent="0.2">
      <c r="A11">
        <v>10</v>
      </c>
      <c r="B11">
        <v>20240410510006</v>
      </c>
      <c r="C11" t="s">
        <v>87</v>
      </c>
      <c r="D11">
        <f>'nilai program'!F11</f>
        <v>100</v>
      </c>
      <c r="E11">
        <f>'nilai laporan'!F11</f>
        <v>100</v>
      </c>
      <c r="F11">
        <f>'nilai pemahan code'!I11</f>
        <v>90</v>
      </c>
      <c r="G11">
        <f t="shared" si="0"/>
        <v>93</v>
      </c>
    </row>
    <row r="12" spans="1:7" x14ac:dyDescent="0.2">
      <c r="A12">
        <v>11</v>
      </c>
      <c r="B12">
        <v>20240410510007</v>
      </c>
      <c r="C12" t="s">
        <v>88</v>
      </c>
      <c r="D12">
        <f>'nilai program'!F12</f>
        <v>100</v>
      </c>
      <c r="E12">
        <f>'nilai laporan'!F12</f>
        <v>75</v>
      </c>
      <c r="F12">
        <f>'nilai pemahan code'!I12</f>
        <v>66</v>
      </c>
      <c r="G12">
        <f t="shared" si="0"/>
        <v>72.449999999999989</v>
      </c>
    </row>
    <row r="13" spans="1:7" x14ac:dyDescent="0.2">
      <c r="A13">
        <v>12</v>
      </c>
      <c r="B13">
        <v>20240410510008</v>
      </c>
      <c r="C13" t="s">
        <v>89</v>
      </c>
      <c r="D13">
        <f>'nilai program'!F13</f>
        <v>0</v>
      </c>
      <c r="E13">
        <f>'nilai laporan'!F13</f>
        <v>0</v>
      </c>
      <c r="F13">
        <f>'nilai pemahan code'!I13</f>
        <v>0</v>
      </c>
      <c r="G13">
        <f t="shared" si="0"/>
        <v>0</v>
      </c>
    </row>
    <row r="14" spans="1:7" x14ac:dyDescent="0.2">
      <c r="A14">
        <v>13</v>
      </c>
      <c r="B14">
        <v>20240410510009</v>
      </c>
      <c r="C14" t="s">
        <v>90</v>
      </c>
      <c r="D14">
        <f>'nilai program'!F14</f>
        <v>100</v>
      </c>
      <c r="E14">
        <f>'nilai laporan'!F14</f>
        <v>0</v>
      </c>
      <c r="F14">
        <f>'nilai pemahan code'!I14</f>
        <v>57</v>
      </c>
      <c r="G14">
        <f t="shared" si="0"/>
        <v>54.9</v>
      </c>
    </row>
    <row r="15" spans="1:7" x14ac:dyDescent="0.2">
      <c r="A15">
        <v>14</v>
      </c>
      <c r="B15">
        <v>20240410510010</v>
      </c>
      <c r="C15" t="s">
        <v>91</v>
      </c>
      <c r="D15">
        <f>'nilai program'!F15</f>
        <v>35</v>
      </c>
      <c r="E15">
        <f>'nilai laporan'!F15</f>
        <v>0</v>
      </c>
      <c r="F15">
        <f>'nilai pemahan code'!I15</f>
        <v>26</v>
      </c>
      <c r="G15">
        <f t="shared" si="0"/>
        <v>23.45</v>
      </c>
    </row>
    <row r="16" spans="1:7" x14ac:dyDescent="0.2">
      <c r="A16">
        <v>15</v>
      </c>
      <c r="B16">
        <v>20240410510011</v>
      </c>
      <c r="C16" t="s">
        <v>92</v>
      </c>
      <c r="D16">
        <f>'nilai program'!F16</f>
        <v>100</v>
      </c>
      <c r="E16">
        <f>'nilai laporan'!F16</f>
        <v>50</v>
      </c>
      <c r="F16">
        <f>'nilai pemahan code'!I16</f>
        <v>83</v>
      </c>
      <c r="G16">
        <f t="shared" si="0"/>
        <v>80.599999999999994</v>
      </c>
    </row>
    <row r="17" spans="1:7" x14ac:dyDescent="0.2">
      <c r="A17">
        <v>16</v>
      </c>
      <c r="B17">
        <v>20240410510012</v>
      </c>
      <c r="C17" t="s">
        <v>93</v>
      </c>
      <c r="D17">
        <f>'nilai program'!F17</f>
        <v>100</v>
      </c>
      <c r="E17">
        <f>'nilai laporan'!F17</f>
        <v>40</v>
      </c>
      <c r="F17">
        <f>'nilai pemahan code'!I17</f>
        <v>48</v>
      </c>
      <c r="G17">
        <f t="shared" si="0"/>
        <v>54.599999999999994</v>
      </c>
    </row>
    <row r="18" spans="1:7" x14ac:dyDescent="0.2">
      <c r="A18">
        <v>17</v>
      </c>
      <c r="B18">
        <v>20240410510013</v>
      </c>
      <c r="C18" t="s">
        <v>94</v>
      </c>
      <c r="D18">
        <f>'nilai program'!F18</f>
        <v>0</v>
      </c>
      <c r="E18">
        <f>'nilai laporan'!F18</f>
        <v>10</v>
      </c>
      <c r="F18">
        <f>'nilai pemahan code'!I18</f>
        <v>0</v>
      </c>
      <c r="G18">
        <f t="shared" si="0"/>
        <v>1.5</v>
      </c>
    </row>
    <row r="19" spans="1:7" x14ac:dyDescent="0.2">
      <c r="A19">
        <v>18</v>
      </c>
      <c r="B19">
        <v>20240410510014</v>
      </c>
      <c r="C19" t="s">
        <v>95</v>
      </c>
      <c r="D19">
        <f>'nilai program'!F19</f>
        <v>25</v>
      </c>
      <c r="E19">
        <f>'nilai laporan'!F19</f>
        <v>0</v>
      </c>
      <c r="F19">
        <f>'nilai pemahan code'!I19</f>
        <v>0</v>
      </c>
      <c r="G19">
        <f t="shared" si="0"/>
        <v>3.75</v>
      </c>
    </row>
    <row r="20" spans="1:7" x14ac:dyDescent="0.2">
      <c r="A20">
        <v>19</v>
      </c>
      <c r="B20">
        <v>20240410510015</v>
      </c>
      <c r="C20" t="s">
        <v>96</v>
      </c>
      <c r="D20">
        <f>'nilai program'!F20</f>
        <v>100</v>
      </c>
      <c r="E20">
        <f>'nilai laporan'!F20</f>
        <v>0</v>
      </c>
      <c r="F20">
        <f>'nilai pemahan code'!I20</f>
        <v>53</v>
      </c>
      <c r="G20">
        <f t="shared" si="0"/>
        <v>52.099999999999994</v>
      </c>
    </row>
    <row r="21" spans="1:7" x14ac:dyDescent="0.2">
      <c r="A21">
        <v>20</v>
      </c>
      <c r="B21">
        <v>20240410510016</v>
      </c>
      <c r="C21" t="s">
        <v>97</v>
      </c>
      <c r="D21">
        <f>'nilai program'!F21</f>
        <v>35</v>
      </c>
      <c r="E21">
        <f>'nilai laporan'!F21</f>
        <v>0</v>
      </c>
      <c r="F21">
        <f>'nilai pemahan code'!I21</f>
        <v>29</v>
      </c>
      <c r="G21">
        <f t="shared" si="0"/>
        <v>25.549999999999997</v>
      </c>
    </row>
    <row r="22" spans="1:7" x14ac:dyDescent="0.2">
      <c r="A22">
        <v>21</v>
      </c>
      <c r="B22">
        <v>20240410510017</v>
      </c>
      <c r="C22" t="s">
        <v>98</v>
      </c>
      <c r="D22">
        <f>'nilai program'!F22</f>
        <v>0</v>
      </c>
      <c r="E22">
        <f>'nilai laporan'!F22</f>
        <v>0</v>
      </c>
      <c r="F22">
        <f>'nilai pemahan code'!I22</f>
        <v>0</v>
      </c>
      <c r="G22">
        <f t="shared" si="0"/>
        <v>0</v>
      </c>
    </row>
    <row r="23" spans="1:7" x14ac:dyDescent="0.2">
      <c r="A23">
        <v>22</v>
      </c>
      <c r="B23">
        <v>20240410510018</v>
      </c>
      <c r="C23" t="s">
        <v>99</v>
      </c>
      <c r="D23">
        <f>'nilai program'!F23</f>
        <v>100</v>
      </c>
      <c r="E23">
        <f>'nilai laporan'!F23</f>
        <v>0</v>
      </c>
      <c r="F23">
        <f>'nilai pemahan code'!I23</f>
        <v>0</v>
      </c>
      <c r="G23">
        <f t="shared" si="0"/>
        <v>15</v>
      </c>
    </row>
    <row r="24" spans="1:7" x14ac:dyDescent="0.2">
      <c r="A24">
        <v>23</v>
      </c>
      <c r="B24">
        <v>20240410510019</v>
      </c>
      <c r="C24" t="s">
        <v>100</v>
      </c>
      <c r="D24">
        <f>'nilai program'!F24</f>
        <v>25</v>
      </c>
      <c r="E24">
        <f>'nilai laporan'!F24</f>
        <v>0</v>
      </c>
      <c r="F24">
        <f>'nilai pemahan code'!I24</f>
        <v>10</v>
      </c>
      <c r="G24">
        <f t="shared" si="0"/>
        <v>10.75</v>
      </c>
    </row>
    <row r="25" spans="1:7" x14ac:dyDescent="0.2">
      <c r="A25">
        <v>24</v>
      </c>
      <c r="B25">
        <v>20240410510020</v>
      </c>
      <c r="C25" t="s">
        <v>101</v>
      </c>
      <c r="D25">
        <f>'nilai program'!F25</f>
        <v>60</v>
      </c>
      <c r="E25">
        <f>'nilai laporan'!F25</f>
        <v>0</v>
      </c>
      <c r="F25">
        <f>'nilai pemahan code'!I25</f>
        <v>0</v>
      </c>
      <c r="G25">
        <f t="shared" si="0"/>
        <v>9</v>
      </c>
    </row>
    <row r="26" spans="1:7" x14ac:dyDescent="0.2">
      <c r="A26">
        <v>25</v>
      </c>
      <c r="B26">
        <v>20240410510021</v>
      </c>
      <c r="C26" t="s">
        <v>102</v>
      </c>
      <c r="D26">
        <f>'nilai program'!F26</f>
        <v>100</v>
      </c>
      <c r="E26">
        <f>'nilai laporan'!F26</f>
        <v>60</v>
      </c>
      <c r="F26">
        <f>'nilai pemahan code'!I26</f>
        <v>33</v>
      </c>
      <c r="G26">
        <f t="shared" si="0"/>
        <v>47.099999999999994</v>
      </c>
    </row>
    <row r="27" spans="1:7" x14ac:dyDescent="0.2">
      <c r="A27">
        <v>26</v>
      </c>
      <c r="B27">
        <v>20240410510022</v>
      </c>
      <c r="C27" t="s">
        <v>103</v>
      </c>
      <c r="D27">
        <f>'nilai program'!F27</f>
        <v>100</v>
      </c>
      <c r="E27">
        <f>'nilai laporan'!F27</f>
        <v>45</v>
      </c>
      <c r="F27">
        <f>'nilai pemahan code'!I27</f>
        <v>31</v>
      </c>
      <c r="G27">
        <f t="shared" si="0"/>
        <v>43.45</v>
      </c>
    </row>
    <row r="28" spans="1:7" x14ac:dyDescent="0.2">
      <c r="A28">
        <v>27</v>
      </c>
      <c r="B28">
        <v>20240410510023</v>
      </c>
      <c r="C28" t="s">
        <v>104</v>
      </c>
      <c r="D28">
        <f>'nilai program'!F28</f>
        <v>100</v>
      </c>
      <c r="E28">
        <f>'nilai laporan'!F28</f>
        <v>0</v>
      </c>
      <c r="F28">
        <f>'nilai pemahan code'!I28</f>
        <v>24</v>
      </c>
      <c r="G28">
        <f t="shared" si="0"/>
        <v>31.799999999999997</v>
      </c>
    </row>
    <row r="29" spans="1:7" x14ac:dyDescent="0.2">
      <c r="A29">
        <v>28</v>
      </c>
      <c r="B29">
        <v>20240410510024</v>
      </c>
      <c r="C29" t="s">
        <v>105</v>
      </c>
      <c r="D29">
        <f>'nilai program'!F29</f>
        <v>25</v>
      </c>
      <c r="E29">
        <f>'nilai laporan'!F29</f>
        <v>0</v>
      </c>
      <c r="F29">
        <f>'nilai pemahan code'!I29</f>
        <v>37</v>
      </c>
      <c r="G29">
        <f t="shared" si="0"/>
        <v>29.65</v>
      </c>
    </row>
    <row r="30" spans="1:7" x14ac:dyDescent="0.2">
      <c r="A30">
        <v>29</v>
      </c>
      <c r="B30">
        <v>20240410510025</v>
      </c>
      <c r="C30" t="s">
        <v>106</v>
      </c>
      <c r="D30">
        <f>'nilai program'!F30</f>
        <v>100</v>
      </c>
      <c r="E30">
        <f>'nilai laporan'!F30</f>
        <v>50</v>
      </c>
      <c r="F30">
        <f>'nilai pemahan code'!I30</f>
        <v>34</v>
      </c>
      <c r="G30">
        <f t="shared" si="0"/>
        <v>46.3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07DE0-27AF-1E4C-929E-CD93E3ACE6F5}">
  <dimension ref="A1:F30"/>
  <sheetViews>
    <sheetView topLeftCell="B1" zoomScale="170" workbookViewId="0">
      <selection activeCell="D24" sqref="D24"/>
    </sheetView>
  </sheetViews>
  <sheetFormatPr baseColWidth="10" defaultRowHeight="15" x14ac:dyDescent="0.2"/>
  <cols>
    <col min="2" max="2" width="11.83203125" bestFit="1" customWidth="1"/>
    <col min="3" max="3" width="29.5" bestFit="1" customWidth="1"/>
    <col min="4" max="4" width="31" bestFit="1" customWidth="1"/>
    <col min="5" max="5" width="21" bestFit="1" customWidth="1"/>
  </cols>
  <sheetData>
    <row r="1" spans="1:6" x14ac:dyDescent="0.2">
      <c r="A1" s="1" t="s">
        <v>53</v>
      </c>
      <c r="B1" s="1" t="s">
        <v>69</v>
      </c>
      <c r="C1" s="1" t="s">
        <v>70</v>
      </c>
      <c r="D1" s="1" t="s">
        <v>122</v>
      </c>
      <c r="E1" s="1" t="s">
        <v>123</v>
      </c>
      <c r="F1" s="1" t="s">
        <v>124</v>
      </c>
    </row>
    <row r="2" spans="1:6" x14ac:dyDescent="0.2">
      <c r="A2">
        <v>1</v>
      </c>
      <c r="B2">
        <v>20240410500001</v>
      </c>
      <c r="C2" t="s">
        <v>78</v>
      </c>
      <c r="F2">
        <f>D2+E2</f>
        <v>0</v>
      </c>
    </row>
    <row r="3" spans="1:6" x14ac:dyDescent="0.2">
      <c r="A3">
        <v>2</v>
      </c>
      <c r="B3">
        <v>20240410500002</v>
      </c>
      <c r="C3" t="s">
        <v>79</v>
      </c>
      <c r="D3">
        <v>50</v>
      </c>
      <c r="E3">
        <v>50</v>
      </c>
      <c r="F3">
        <f t="shared" ref="F3:F30" si="0">D3+E3</f>
        <v>100</v>
      </c>
    </row>
    <row r="4" spans="1:6" x14ac:dyDescent="0.2">
      <c r="A4">
        <v>3</v>
      </c>
      <c r="B4">
        <v>20240410500003</v>
      </c>
      <c r="C4" t="s">
        <v>80</v>
      </c>
      <c r="D4">
        <v>10</v>
      </c>
      <c r="E4">
        <v>30</v>
      </c>
      <c r="F4">
        <f t="shared" si="0"/>
        <v>40</v>
      </c>
    </row>
    <row r="5" spans="1:6" x14ac:dyDescent="0.2">
      <c r="A5">
        <v>4</v>
      </c>
      <c r="B5">
        <v>20240410500004</v>
      </c>
      <c r="C5" t="s">
        <v>81</v>
      </c>
      <c r="D5">
        <v>10</v>
      </c>
      <c r="E5">
        <v>20</v>
      </c>
      <c r="F5">
        <f t="shared" si="0"/>
        <v>30</v>
      </c>
    </row>
    <row r="6" spans="1:6" x14ac:dyDescent="0.2">
      <c r="A6">
        <v>5</v>
      </c>
      <c r="B6">
        <v>20240410510001</v>
      </c>
      <c r="C6" t="s">
        <v>82</v>
      </c>
      <c r="D6">
        <v>40</v>
      </c>
      <c r="E6">
        <v>10</v>
      </c>
      <c r="F6">
        <f t="shared" si="0"/>
        <v>50</v>
      </c>
    </row>
    <row r="7" spans="1:6" x14ac:dyDescent="0.2">
      <c r="A7">
        <v>6</v>
      </c>
      <c r="B7">
        <v>20240410510002</v>
      </c>
      <c r="C7" t="s">
        <v>83</v>
      </c>
      <c r="D7">
        <v>50</v>
      </c>
      <c r="E7">
        <v>50</v>
      </c>
      <c r="F7">
        <f t="shared" si="0"/>
        <v>100</v>
      </c>
    </row>
    <row r="8" spans="1:6" x14ac:dyDescent="0.2">
      <c r="A8">
        <v>7</v>
      </c>
      <c r="B8">
        <v>20240410510003</v>
      </c>
      <c r="C8" t="s">
        <v>84</v>
      </c>
      <c r="D8">
        <v>50</v>
      </c>
      <c r="E8">
        <v>50</v>
      </c>
      <c r="F8">
        <f t="shared" si="0"/>
        <v>100</v>
      </c>
    </row>
    <row r="9" spans="1:6" x14ac:dyDescent="0.2">
      <c r="A9">
        <v>8</v>
      </c>
      <c r="B9">
        <v>20240410510004</v>
      </c>
      <c r="C9" t="s">
        <v>85</v>
      </c>
      <c r="D9">
        <v>50</v>
      </c>
      <c r="E9">
        <v>50</v>
      </c>
      <c r="F9">
        <f t="shared" si="0"/>
        <v>100</v>
      </c>
    </row>
    <row r="10" spans="1:6" x14ac:dyDescent="0.2">
      <c r="A10">
        <v>9</v>
      </c>
      <c r="B10">
        <v>20240410510005</v>
      </c>
      <c r="C10" t="s">
        <v>86</v>
      </c>
      <c r="D10">
        <v>50</v>
      </c>
      <c r="E10">
        <v>50</v>
      </c>
      <c r="F10">
        <f t="shared" si="0"/>
        <v>100</v>
      </c>
    </row>
    <row r="11" spans="1:6" x14ac:dyDescent="0.2">
      <c r="A11">
        <v>10</v>
      </c>
      <c r="B11">
        <v>20240410510006</v>
      </c>
      <c r="C11" t="s">
        <v>87</v>
      </c>
      <c r="D11">
        <v>50</v>
      </c>
      <c r="E11">
        <v>50</v>
      </c>
      <c r="F11">
        <f t="shared" si="0"/>
        <v>100</v>
      </c>
    </row>
    <row r="12" spans="1:6" x14ac:dyDescent="0.2">
      <c r="A12">
        <v>11</v>
      </c>
      <c r="B12">
        <v>20240410510007</v>
      </c>
      <c r="C12" t="s">
        <v>88</v>
      </c>
      <c r="D12">
        <v>50</v>
      </c>
      <c r="E12">
        <v>50</v>
      </c>
      <c r="F12">
        <f t="shared" si="0"/>
        <v>100</v>
      </c>
    </row>
    <row r="13" spans="1:6" x14ac:dyDescent="0.2">
      <c r="A13">
        <v>12</v>
      </c>
      <c r="B13">
        <v>20240410510008</v>
      </c>
      <c r="C13" t="s">
        <v>89</v>
      </c>
      <c r="D13">
        <v>0</v>
      </c>
      <c r="E13">
        <v>0</v>
      </c>
      <c r="F13">
        <f t="shared" si="0"/>
        <v>0</v>
      </c>
    </row>
    <row r="14" spans="1:6" x14ac:dyDescent="0.2">
      <c r="A14">
        <v>13</v>
      </c>
      <c r="B14">
        <v>20240410510009</v>
      </c>
      <c r="C14" t="s">
        <v>90</v>
      </c>
      <c r="D14">
        <v>50</v>
      </c>
      <c r="E14">
        <v>50</v>
      </c>
      <c r="F14">
        <f t="shared" si="0"/>
        <v>100</v>
      </c>
    </row>
    <row r="15" spans="1:6" x14ac:dyDescent="0.2">
      <c r="A15">
        <v>14</v>
      </c>
      <c r="B15">
        <v>20240410510010</v>
      </c>
      <c r="C15" t="s">
        <v>91</v>
      </c>
      <c r="D15">
        <v>35</v>
      </c>
      <c r="E15">
        <v>0</v>
      </c>
      <c r="F15">
        <f t="shared" si="0"/>
        <v>35</v>
      </c>
    </row>
    <row r="16" spans="1:6" x14ac:dyDescent="0.2">
      <c r="A16">
        <v>15</v>
      </c>
      <c r="B16">
        <v>20240410510011</v>
      </c>
      <c r="C16" t="s">
        <v>92</v>
      </c>
      <c r="D16">
        <v>50</v>
      </c>
      <c r="E16">
        <v>50</v>
      </c>
      <c r="F16">
        <f t="shared" si="0"/>
        <v>100</v>
      </c>
    </row>
    <row r="17" spans="1:6" x14ac:dyDescent="0.2">
      <c r="A17">
        <v>16</v>
      </c>
      <c r="B17">
        <v>20240410510012</v>
      </c>
      <c r="C17" t="s">
        <v>93</v>
      </c>
      <c r="D17">
        <v>50</v>
      </c>
      <c r="E17">
        <v>50</v>
      </c>
      <c r="F17">
        <f t="shared" si="0"/>
        <v>100</v>
      </c>
    </row>
    <row r="18" spans="1:6" x14ac:dyDescent="0.2">
      <c r="A18">
        <v>17</v>
      </c>
      <c r="B18">
        <v>20240410510013</v>
      </c>
      <c r="C18" t="s">
        <v>94</v>
      </c>
      <c r="D18">
        <v>0</v>
      </c>
      <c r="E18">
        <v>0</v>
      </c>
      <c r="F18">
        <f t="shared" si="0"/>
        <v>0</v>
      </c>
    </row>
    <row r="19" spans="1:6" x14ac:dyDescent="0.2">
      <c r="A19">
        <v>18</v>
      </c>
      <c r="B19">
        <v>20240410510014</v>
      </c>
      <c r="C19" t="s">
        <v>95</v>
      </c>
      <c r="D19">
        <v>25</v>
      </c>
      <c r="E19">
        <v>0</v>
      </c>
      <c r="F19">
        <f t="shared" si="0"/>
        <v>25</v>
      </c>
    </row>
    <row r="20" spans="1:6" x14ac:dyDescent="0.2">
      <c r="A20">
        <v>19</v>
      </c>
      <c r="B20">
        <v>20240410510015</v>
      </c>
      <c r="C20" t="s">
        <v>96</v>
      </c>
      <c r="D20">
        <v>50</v>
      </c>
      <c r="E20">
        <v>50</v>
      </c>
      <c r="F20">
        <f t="shared" si="0"/>
        <v>100</v>
      </c>
    </row>
    <row r="21" spans="1:6" x14ac:dyDescent="0.2">
      <c r="A21">
        <v>20</v>
      </c>
      <c r="B21">
        <v>20240410510016</v>
      </c>
      <c r="C21" t="s">
        <v>97</v>
      </c>
      <c r="D21">
        <v>35</v>
      </c>
      <c r="E21">
        <v>0</v>
      </c>
      <c r="F21">
        <f t="shared" si="0"/>
        <v>35</v>
      </c>
    </row>
    <row r="22" spans="1:6" x14ac:dyDescent="0.2">
      <c r="A22">
        <v>21</v>
      </c>
      <c r="B22">
        <v>20240410510017</v>
      </c>
      <c r="C22" t="s">
        <v>98</v>
      </c>
      <c r="D22">
        <v>0</v>
      </c>
      <c r="E22">
        <v>0</v>
      </c>
      <c r="F22">
        <f t="shared" si="0"/>
        <v>0</v>
      </c>
    </row>
    <row r="23" spans="1:6" x14ac:dyDescent="0.2">
      <c r="A23">
        <v>22</v>
      </c>
      <c r="B23">
        <v>20240410510018</v>
      </c>
      <c r="C23" t="s">
        <v>99</v>
      </c>
      <c r="D23">
        <v>50</v>
      </c>
      <c r="E23">
        <v>50</v>
      </c>
      <c r="F23">
        <f t="shared" si="0"/>
        <v>100</v>
      </c>
    </row>
    <row r="24" spans="1:6" x14ac:dyDescent="0.2">
      <c r="A24">
        <v>23</v>
      </c>
      <c r="B24">
        <v>20240410510019</v>
      </c>
      <c r="C24" t="s">
        <v>100</v>
      </c>
      <c r="D24">
        <v>25</v>
      </c>
      <c r="E24">
        <v>0</v>
      </c>
      <c r="F24">
        <f t="shared" si="0"/>
        <v>25</v>
      </c>
    </row>
    <row r="25" spans="1:6" x14ac:dyDescent="0.2">
      <c r="A25">
        <v>24</v>
      </c>
      <c r="B25">
        <v>20240410510020</v>
      </c>
      <c r="C25" t="s">
        <v>101</v>
      </c>
      <c r="D25">
        <v>25</v>
      </c>
      <c r="E25">
        <v>35</v>
      </c>
      <c r="F25">
        <f t="shared" si="0"/>
        <v>60</v>
      </c>
    </row>
    <row r="26" spans="1:6" x14ac:dyDescent="0.2">
      <c r="A26">
        <v>25</v>
      </c>
      <c r="B26">
        <v>20240410510021</v>
      </c>
      <c r="C26" t="s">
        <v>102</v>
      </c>
      <c r="D26">
        <v>50</v>
      </c>
      <c r="E26">
        <v>50</v>
      </c>
      <c r="F26">
        <f t="shared" si="0"/>
        <v>100</v>
      </c>
    </row>
    <row r="27" spans="1:6" x14ac:dyDescent="0.2">
      <c r="A27">
        <v>26</v>
      </c>
      <c r="B27">
        <v>20240410510022</v>
      </c>
      <c r="C27" t="s">
        <v>103</v>
      </c>
      <c r="D27">
        <v>50</v>
      </c>
      <c r="E27">
        <v>50</v>
      </c>
      <c r="F27">
        <f t="shared" si="0"/>
        <v>100</v>
      </c>
    </row>
    <row r="28" spans="1:6" x14ac:dyDescent="0.2">
      <c r="A28">
        <v>27</v>
      </c>
      <c r="B28">
        <v>20240410510023</v>
      </c>
      <c r="C28" t="s">
        <v>104</v>
      </c>
      <c r="D28">
        <v>50</v>
      </c>
      <c r="E28">
        <v>50</v>
      </c>
      <c r="F28">
        <f t="shared" si="0"/>
        <v>100</v>
      </c>
    </row>
    <row r="29" spans="1:6" x14ac:dyDescent="0.2">
      <c r="A29">
        <v>28</v>
      </c>
      <c r="B29">
        <v>20240410510024</v>
      </c>
      <c r="C29" t="s">
        <v>105</v>
      </c>
      <c r="D29">
        <v>25</v>
      </c>
      <c r="E29">
        <v>0</v>
      </c>
      <c r="F29">
        <f t="shared" si="0"/>
        <v>25</v>
      </c>
    </row>
    <row r="30" spans="1:6" x14ac:dyDescent="0.2">
      <c r="A30">
        <v>29</v>
      </c>
      <c r="B30">
        <v>20240410510025</v>
      </c>
      <c r="C30" t="s">
        <v>106</v>
      </c>
      <c r="D30">
        <v>50</v>
      </c>
      <c r="E30">
        <v>50</v>
      </c>
      <c r="F30">
        <f t="shared" si="0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RPS</vt:lpstr>
      <vt:lpstr>Skala-Nilai</vt:lpstr>
      <vt:lpstr>Komponen</vt:lpstr>
      <vt:lpstr>tugas</vt:lpstr>
      <vt:lpstr>IF ELSE</vt:lpstr>
      <vt:lpstr>Sheet3</vt:lpstr>
      <vt:lpstr>Sheet1</vt:lpstr>
      <vt:lpstr>penilaian uts uas dan proyek</vt:lpstr>
      <vt:lpstr>nilai program</vt:lpstr>
      <vt:lpstr>Sheet2</vt:lpstr>
      <vt:lpstr>nilai laporan</vt:lpstr>
      <vt:lpstr>nilai pemahan code</vt:lpstr>
      <vt:lpstr>nilai partisipatif</vt:lpstr>
      <vt:lpstr>Sheet6</vt:lpstr>
      <vt:lpstr>Sheet5</vt:lpstr>
      <vt:lpstr>Daftar-Nilai</vt:lpstr>
      <vt:lpstr>Sheet7</vt:lpstr>
      <vt:lpstr>Sheet4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2024-11-13T05:25:18Z</dcterms:created>
  <dcterms:modified xsi:type="dcterms:W3CDTF">2025-01-21T07:41:36Z</dcterms:modified>
  <cp:category>nilai</cp:category>
</cp:coreProperties>
</file>