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dasar-dasar pemograman/"/>
    </mc:Choice>
  </mc:AlternateContent>
  <xr:revisionPtr revIDLastSave="0" documentId="13_ncr:1_{04A2FDF0-3263-D840-BAC1-08454F2301B3}" xr6:coauthVersionLast="47" xr6:coauthVersionMax="47" xr10:uidLastSave="{00000000-0000-0000-0000-000000000000}"/>
  <bookViews>
    <workbookView xWindow="0" yWindow="760" windowWidth="30240" windowHeight="17640" firstSheet="2" activeTab="12" xr2:uid="{00000000-000D-0000-FFFF-FFFF00000000}"/>
  </bookViews>
  <sheets>
    <sheet name="RPS" sheetId="1" r:id="rId1"/>
    <sheet name="Skala-Nilai" sheetId="2" r:id="rId2"/>
    <sheet name="Komponen" sheetId="3" r:id="rId3"/>
    <sheet name="tugas" sheetId="6" r:id="rId4"/>
    <sheet name="nilai if else " sheetId="8" r:id="rId5"/>
    <sheet name="quiz" sheetId="7" r:id="rId6"/>
    <sheet name="tugas 5(loop array 1)" sheetId="5" r:id="rId7"/>
    <sheet name="Sheet3" sheetId="13" r:id="rId8"/>
    <sheet name="Sheet1" sheetId="12" r:id="rId9"/>
    <sheet name="Sheet2" sheetId="11" r:id="rId10"/>
    <sheet name="nilai partisipatif" sheetId="9" r:id="rId11"/>
    <sheet name="hasil proyek uts uas" sheetId="10" r:id="rId12"/>
    <sheet name="Daftar-Nilai" sheetId="4" r:id="rId13"/>
    <sheet name="Sheet5" sheetId="15" r:id="rId14"/>
    <sheet name="Sheet4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4" l="1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I24" i="4"/>
  <c r="G3" i="10"/>
  <c r="G4" i="10"/>
  <c r="G5" i="10"/>
  <c r="G6" i="10"/>
  <c r="K9" i="4" s="1"/>
  <c r="G7" i="10"/>
  <c r="G8" i="10"/>
  <c r="G9" i="10"/>
  <c r="K12" i="4" s="1"/>
  <c r="G10" i="10"/>
  <c r="G12" i="10"/>
  <c r="G13" i="10"/>
  <c r="G14" i="10"/>
  <c r="G15" i="10"/>
  <c r="G16" i="10"/>
  <c r="G17" i="10"/>
  <c r="G18" i="10"/>
  <c r="G19" i="10"/>
  <c r="G20" i="10"/>
  <c r="G21" i="10"/>
  <c r="K24" i="4" s="1"/>
  <c r="G22" i="10"/>
  <c r="G23" i="10"/>
  <c r="G24" i="10"/>
  <c r="G25" i="10"/>
  <c r="G26" i="10"/>
  <c r="G27" i="10"/>
  <c r="G2" i="10"/>
  <c r="I9" i="4"/>
  <c r="G6" i="4"/>
  <c r="G7" i="4"/>
  <c r="G5" i="4"/>
  <c r="G5" i="9"/>
  <c r="G8" i="4" s="1"/>
  <c r="G6" i="9"/>
  <c r="G9" i="4" s="1"/>
  <c r="G7" i="9"/>
  <c r="G10" i="4" s="1"/>
  <c r="G8" i="9"/>
  <c r="G11" i="4" s="1"/>
  <c r="G9" i="9"/>
  <c r="G12" i="4" s="1"/>
  <c r="G10" i="9"/>
  <c r="G13" i="4" s="1"/>
  <c r="G11" i="9"/>
  <c r="G14" i="4" s="1"/>
  <c r="G12" i="9"/>
  <c r="G15" i="4" s="1"/>
  <c r="G13" i="9"/>
  <c r="G16" i="4" s="1"/>
  <c r="G14" i="9"/>
  <c r="G17" i="4" s="1"/>
  <c r="G15" i="9"/>
  <c r="G18" i="4" s="1"/>
  <c r="G16" i="9"/>
  <c r="G19" i="4" s="1"/>
  <c r="G17" i="9"/>
  <c r="G20" i="4" s="1"/>
  <c r="G18" i="9"/>
  <c r="G21" i="4" s="1"/>
  <c r="G19" i="9"/>
  <c r="G22" i="4" s="1"/>
  <c r="G20" i="9"/>
  <c r="G23" i="4" s="1"/>
  <c r="G21" i="9"/>
  <c r="G24" i="4" s="1"/>
  <c r="G22" i="9"/>
  <c r="G25" i="4" s="1"/>
  <c r="G23" i="9"/>
  <c r="G26" i="4" s="1"/>
  <c r="G24" i="9"/>
  <c r="G27" i="4" s="1"/>
  <c r="G25" i="9"/>
  <c r="G28" i="4" s="1"/>
  <c r="G26" i="9"/>
  <c r="G29" i="4" s="1"/>
  <c r="G27" i="9"/>
  <c r="G30" i="4" s="1"/>
  <c r="G4" i="9"/>
  <c r="G3" i="9"/>
  <c r="G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" i="9"/>
  <c r="H6" i="6"/>
  <c r="E3" i="5"/>
  <c r="G3" i="6" s="1"/>
  <c r="E4" i="5"/>
  <c r="E5" i="5"/>
  <c r="E6" i="5"/>
  <c r="E7" i="5"/>
  <c r="E8" i="5"/>
  <c r="E9" i="5"/>
  <c r="G9" i="6" s="1"/>
  <c r="E10" i="5"/>
  <c r="E11" i="5"/>
  <c r="G11" i="6" s="1"/>
  <c r="E12" i="5"/>
  <c r="G12" i="6" s="1"/>
  <c r="E13" i="5"/>
  <c r="G13" i="6" s="1"/>
  <c r="E14" i="5"/>
  <c r="G14" i="6" s="1"/>
  <c r="E15" i="5"/>
  <c r="E16" i="5"/>
  <c r="E17" i="5"/>
  <c r="E18" i="5"/>
  <c r="E19" i="5"/>
  <c r="E20" i="5"/>
  <c r="E21" i="5"/>
  <c r="E22" i="5"/>
  <c r="G22" i="6" s="1"/>
  <c r="E23" i="5"/>
  <c r="G23" i="6" s="1"/>
  <c r="E24" i="5"/>
  <c r="G24" i="6" s="1"/>
  <c r="E25" i="5"/>
  <c r="E26" i="5"/>
  <c r="E27" i="5"/>
  <c r="E2" i="5"/>
  <c r="G2" i="6" s="1"/>
  <c r="G25" i="6"/>
  <c r="H25" i="6" s="1"/>
  <c r="G26" i="6"/>
  <c r="H26" i="6" s="1"/>
  <c r="G27" i="6"/>
  <c r="H27" i="6" s="1"/>
  <c r="G10" i="6"/>
  <c r="G15" i="6"/>
  <c r="H15" i="6" s="1"/>
  <c r="G16" i="6"/>
  <c r="H16" i="6" s="1"/>
  <c r="G17" i="6"/>
  <c r="H17" i="6" s="1"/>
  <c r="G18" i="6"/>
  <c r="G19" i="6"/>
  <c r="G20" i="6"/>
  <c r="G21" i="6"/>
  <c r="G4" i="6"/>
  <c r="H4" i="6" s="1"/>
  <c r="G5" i="6"/>
  <c r="H5" i="6" s="1"/>
  <c r="G6" i="6"/>
  <c r="J9" i="4" s="1"/>
  <c r="G7" i="6"/>
  <c r="H7" i="6" s="1"/>
  <c r="G8" i="6"/>
  <c r="H8" i="6" s="1"/>
  <c r="F21" i="8"/>
  <c r="F2" i="8"/>
  <c r="E2" i="6" s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2" i="8"/>
  <c r="F23" i="8"/>
  <c r="F24" i="8"/>
  <c r="F25" i="8"/>
  <c r="F26" i="8"/>
  <c r="F27" i="8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" i="7"/>
  <c r="C16" i="3"/>
  <c r="H9" i="4" l="1"/>
  <c r="H12" i="4"/>
  <c r="M26" i="4"/>
  <c r="N26" i="4" s="1"/>
  <c r="L12" i="4"/>
  <c r="M25" i="4"/>
  <c r="N25" i="4" s="1"/>
  <c r="M22" i="4"/>
  <c r="M10" i="4"/>
  <c r="N10" i="4" s="1"/>
  <c r="M23" i="4"/>
  <c r="N23" i="4" s="1"/>
  <c r="L9" i="4"/>
  <c r="M11" i="4"/>
  <c r="N11" i="4" s="1"/>
  <c r="M21" i="4"/>
  <c r="N21" i="4" s="1"/>
  <c r="L24" i="4"/>
  <c r="H24" i="4"/>
  <c r="M20" i="4"/>
  <c r="N20" i="4" s="1"/>
  <c r="H23" i="6"/>
  <c r="H22" i="6"/>
  <c r="H19" i="6"/>
  <c r="H24" i="6"/>
  <c r="M27" i="4" s="1"/>
  <c r="N27" i="4" s="1"/>
  <c r="H13" i="6"/>
  <c r="H12" i="6"/>
  <c r="H11" i="6"/>
  <c r="H10" i="6"/>
  <c r="H9" i="6"/>
  <c r="H21" i="6"/>
  <c r="H2" i="6"/>
  <c r="H20" i="6"/>
  <c r="H18" i="6"/>
  <c r="H14" i="6"/>
  <c r="H3" i="6"/>
  <c r="M17" i="4"/>
  <c r="N17" i="4" s="1"/>
  <c r="M28" i="4"/>
  <c r="N28" i="4" s="1"/>
  <c r="M6" i="4"/>
  <c r="N6" i="4" s="1"/>
  <c r="M30" i="4"/>
  <c r="N30" i="4" s="1"/>
  <c r="M8" i="4"/>
  <c r="N8" i="4" s="1"/>
  <c r="M19" i="4"/>
  <c r="N19" i="4" s="1"/>
  <c r="M29" i="4"/>
  <c r="N29" i="4" s="1"/>
  <c r="M18" i="4"/>
  <c r="N18" i="4" s="1"/>
  <c r="M7" i="4"/>
  <c r="N7" i="4" s="1"/>
  <c r="M16" i="4" l="1"/>
  <c r="N16" i="4" s="1"/>
  <c r="M13" i="4"/>
  <c r="N13" i="4" s="1"/>
  <c r="M9" i="4"/>
  <c r="N9" i="4" s="1"/>
  <c r="M12" i="4"/>
  <c r="N12" i="4" s="1"/>
  <c r="M24" i="4"/>
  <c r="N24" i="4" s="1"/>
  <c r="M5" i="4"/>
  <c r="N5" i="4" s="1"/>
  <c r="M14" i="4"/>
  <c r="N14" i="4" s="1"/>
  <c r="M15" i="4"/>
  <c r="N15" i="4" s="1"/>
  <c r="N22" i="4"/>
</calcChain>
</file>

<file path=xl/sharedStrings.xml><?xml version="1.0" encoding="utf-8"?>
<sst xmlns="http://schemas.openxmlformats.org/spreadsheetml/2006/main" count="552" uniqueCount="130">
  <si>
    <t>KODE MK</t>
  </si>
  <si>
    <t>D1E2A03P</t>
  </si>
  <si>
    <t>NAMA MK</t>
  </si>
  <si>
    <t>DASAR - DASAR PEMROGRAMAN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</si>
  <si>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</si>
  <si>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</si>
  <si>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</si>
  <si>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</si>
  <si>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</si>
  <si>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</si>
  <si>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</si>
  <si>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</si>
  <si>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</si>
  <si>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</si>
  <si>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</si>
  <si>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</si>
  <si>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</si>
  <si>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</si>
  <si>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</si>
  <si>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</si>
  <si>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</si>
  <si>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</si>
  <si>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</si>
  <si>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</si>
  <si>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</si>
  <si>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</si>
  <si>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</si>
  <si>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</si>
  <si>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</si>
  <si>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</si>
  <si>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</si>
  <si>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</si>
  <si>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</si>
  <si>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</si>
  <si>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</si>
  <si>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</si>
  <si>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</si>
  <si>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</si>
  <si>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</si>
  <si>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</si>
  <si>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</si>
  <si>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</si>
  <si>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</si>
  <si>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</si>
  <si>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</si>
  <si>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</si>
  <si>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</si>
  <si>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</si>
  <si>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</si>
  <si>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</si>
  <si>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</si>
  <si>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</si>
  <si>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</si>
  <si>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</si>
  <si>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</si>
  <si>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</si>
  <si>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</si>
  <si>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</si>
  <si>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</si>
  <si>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</si>
  <si>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</si>
  <si>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</si>
  <si>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</si>
  <si>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</si>
  <si>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</si>
  <si>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</si>
  <si>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</si>
  <si>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</si>
  <si>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- DASAR PEMROGRAMAN (D1E2A03P)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</si>
  <si>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</si>
  <si>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</si>
  <si>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</si>
  <si>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</si>
  <si>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</si>
  <si>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</si>
  <si>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</si>
  <si>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</si>
  <si>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</si>
  <si>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</si>
  <si>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</si>
  <si>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</si>
  <si>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</si>
  <si>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</si>
  <si>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</si>
  <si>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</si>
  <si>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</si>
  <si>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</si>
  <si>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</si>
  <si>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</si>
  <si>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</si>
  <si>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</si>
  <si>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</si>
  <si>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</si>
  <si>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</si>
  <si>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</si>
  <si>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</si>
  <si>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</si>
  <si>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</si>
  <si>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</si>
  <si>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</si>
  <si>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</si>
  <si>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</si>
  <si>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</si>
  <si>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</si>
  <si>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total</t>
  </si>
  <si>
    <t>quiz1</t>
  </si>
  <si>
    <t>TEST1</t>
  </si>
  <si>
    <t>TEST2</t>
  </si>
  <si>
    <t>TEST3</t>
  </si>
  <si>
    <t>RATA2</t>
  </si>
  <si>
    <t>tugas 4(loop)</t>
  </si>
  <si>
    <t>tugas3(validasi)</t>
  </si>
  <si>
    <t>tugas2 (input output)</t>
  </si>
  <si>
    <t>tugas1(variable tipe data)</t>
  </si>
  <si>
    <t>tugas 5(loop array 1)</t>
  </si>
  <si>
    <t>Pre Test (20%)</t>
  </si>
  <si>
    <t>Tugas Rumah(10%)</t>
  </si>
  <si>
    <t>NILAI AKHIR</t>
  </si>
  <si>
    <t>total kehadiran</t>
  </si>
  <si>
    <t>total nilai kehadiran</t>
  </si>
  <si>
    <t>himasti</t>
  </si>
  <si>
    <t>VARIABLE,INPUT,OUTPUT DAN ARITMATIKA</t>
  </si>
  <si>
    <t>VALIDASI</t>
  </si>
  <si>
    <t>LOOP DAN ARRAY</t>
  </si>
  <si>
    <t>TOTAL</t>
  </si>
  <si>
    <t>HASIL CODE DAN PROGRAM</t>
  </si>
  <si>
    <t>SOAL1</t>
  </si>
  <si>
    <t>SOAL2</t>
  </si>
  <si>
    <t>SOAL3</t>
  </si>
  <si>
    <t>SOAL4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</si>
</sst>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0" fillId="4" borderId="0" xfId="0" applyFill="1"/>
    <xf numFmtId="0" fontId="2" fillId="0" borderId="0" xfId="0" applyFont="1" applyProtection="1">
      <protection locked="0"/>
    </xf>
    <xf numFmtId="0" fontId="1" fillId="4" borderId="0" xfId="0" applyFont="1" applyFill="1"/>
    <xf numFmtId="0" fontId="2" fillId="4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DA9CF4-E78D-7440-9E5F-E005FE03F0A3}" name="Table1" displayName="Table1" ref="A1:J27" totalsRowShown="0">
  <autoFilter ref="A1:J27" xr:uid="{A3DA9CF4-E78D-7440-9E5F-E005FE03F0A3}"/>
  <tableColumns count="10">
    <tableColumn id="1" xr3:uid="{0E3DBCD9-72F8-8F4F-95E6-4EF26B94E1B3}" name="NIM"/>
    <tableColumn id="2" xr3:uid="{FAFC440F-AF71-B144-AAA7-2521D5F79B46}" name="Nama Mahasiswa"/>
    <tableColumn id="3" xr3:uid="{7E9C8DF2-686C-2C4D-8B83-A18524F7C7F5}" name="Aktivitas Partisipatif"/>
    <tableColumn id="4" xr3:uid="{6F83545B-04D3-3841-BA61-44ADDC89C37A}" name="Hasil Proyek"/>
    <tableColumn id="5" xr3:uid="{EB4F6726-B177-6C4D-8DA2-A9B7BAB46132}" name="Quiz"/>
    <tableColumn id="6" xr3:uid="{CEF9CE33-7E5C-1749-800B-8FE4C9F4127C}" name="Tugas"/>
    <tableColumn id="7" xr3:uid="{3BC9E449-1396-F148-A2B4-75A496832395}" name="UTS"/>
    <tableColumn id="8" xr3:uid="{2076C4C5-FFD0-0843-A9F4-AA89B83E88E9}" name="UAS"/>
    <tableColumn id="9" xr3:uid="{E392E06D-46CB-3B4B-94B3-49142E73C7D9}" name="Nilai Akhir"/>
    <tableColumn id="10" xr3:uid="{06772C98-563A-0C40-9861-2A902B6FA869}" name="Nilai Huruf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98E3D1-B6D7-E94D-B515-1E4AD05219D5}" name="Table2" displayName="Table2" ref="A1:J27" totalsRowShown="0">
  <autoFilter ref="A1:J27" xr:uid="{1A98E3D1-B6D7-E94D-B515-1E4AD05219D5}"/>
  <tableColumns count="10">
    <tableColumn id="1" xr3:uid="{CFEF2E7B-E3C6-DA4B-A741-12CCD137DCBC}" name="NIM"/>
    <tableColumn id="2" xr3:uid="{A14643FD-C25C-A34E-A217-46980648AC63}" name="Nama Mahasiswa"/>
    <tableColumn id="3" xr3:uid="{84118E9B-2520-4C48-9732-E4C29430E7F1}" name="Aktivitas Partisipatif"/>
    <tableColumn id="4" xr3:uid="{7CBDA3F4-B4DA-F143-A713-325F2856A673}" name="Hasil Proyek"/>
    <tableColumn id="5" xr3:uid="{1B7E17F0-C430-F749-B4B8-222F880F40CA}" name="Quiz"/>
    <tableColumn id="6" xr3:uid="{40275E56-DCA2-A044-8121-24D37D23BA97}" name="Tugas"/>
    <tableColumn id="7" xr3:uid="{C43BD36F-9A6F-3B4B-AD38-9E288D1DEAC1}" name="UTS"/>
    <tableColumn id="8" xr3:uid="{6E64D625-6A2F-B042-BE98-B75C5B8C9E78}" name="UAS"/>
    <tableColumn id="9" xr3:uid="{762D247D-9A15-8C4F-ACD6-DDFD49E77317}" name="Nilai Akhir"/>
    <tableColumn id="10" xr3:uid="{C259B2F7-C6CE-1049-87EC-EF27D95224BF}" name="Nilai Huruf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1234582590</v>
      </c>
    </row>
    <row r="11" spans="1:4" x14ac:dyDescent="0.2">
      <c r="A11">
        <v>2</v>
      </c>
      <c r="B11" s="3"/>
      <c r="C11" s="3"/>
      <c r="D11">
        <v>1234582590</v>
      </c>
    </row>
    <row r="12" spans="1:4" x14ac:dyDescent="0.2">
      <c r="A12">
        <v>3</v>
      </c>
      <c r="B12" s="3"/>
      <c r="C12" s="3"/>
      <c r="D12">
        <v>1234582590</v>
      </c>
    </row>
    <row r="13" spans="1:4" x14ac:dyDescent="0.2">
      <c r="A13">
        <v>4</v>
      </c>
      <c r="B13" s="3"/>
      <c r="C13" s="3"/>
      <c r="D13">
        <v>1234582590</v>
      </c>
    </row>
    <row r="14" spans="1:4" x14ac:dyDescent="0.2">
      <c r="A14">
        <v>5</v>
      </c>
      <c r="B14" s="3"/>
      <c r="C14" s="3"/>
      <c r="D14">
        <v>1234582590</v>
      </c>
    </row>
    <row r="15" spans="1:4" x14ac:dyDescent="0.2">
      <c r="A15">
        <v>6</v>
      </c>
      <c r="B15" s="3"/>
      <c r="C15" s="3"/>
      <c r="D15">
        <v>1234582590</v>
      </c>
    </row>
    <row r="16" spans="1:4" x14ac:dyDescent="0.2">
      <c r="A16">
        <v>7</v>
      </c>
      <c r="B16" s="3"/>
      <c r="C16" s="3"/>
      <c r="D16">
        <v>1234582590</v>
      </c>
    </row>
    <row r="17" spans="1:4" x14ac:dyDescent="0.2">
      <c r="A17">
        <v>8</v>
      </c>
      <c r="B17" s="3"/>
      <c r="C17" s="3"/>
      <c r="D17">
        <v>1234582590</v>
      </c>
    </row>
    <row r="18" spans="1:4" x14ac:dyDescent="0.2">
      <c r="A18">
        <v>9</v>
      </c>
      <c r="B18" s="3"/>
      <c r="C18" s="3"/>
      <c r="D18">
        <v>1234582590</v>
      </c>
    </row>
    <row r="19" spans="1:4" x14ac:dyDescent="0.2">
      <c r="A19">
        <v>10</v>
      </c>
      <c r="B19" s="3"/>
      <c r="C19" s="3"/>
      <c r="D19">
        <v>1234582590</v>
      </c>
    </row>
    <row r="20" spans="1:4" x14ac:dyDescent="0.2">
      <c r="A20">
        <v>11</v>
      </c>
      <c r="B20" s="3"/>
      <c r="C20" s="3"/>
      <c r="D20">
        <v>1234582590</v>
      </c>
    </row>
    <row r="21" spans="1:4" x14ac:dyDescent="0.2">
      <c r="A21">
        <v>12</v>
      </c>
      <c r="B21" s="3"/>
      <c r="C21" s="3"/>
      <c r="D21">
        <v>1234582590</v>
      </c>
    </row>
    <row r="22" spans="1:4" x14ac:dyDescent="0.2">
      <c r="A22">
        <v>13</v>
      </c>
      <c r="B22" s="3"/>
      <c r="C22" s="3"/>
      <c r="D22">
        <v>1234582590</v>
      </c>
    </row>
    <row r="23" spans="1:4" x14ac:dyDescent="0.2">
      <c r="A23">
        <v>14</v>
      </c>
      <c r="B23" s="3"/>
      <c r="C23" s="3"/>
      <c r="D23">
        <v>1234582590</v>
      </c>
    </row>
    <row r="24" spans="1:4" x14ac:dyDescent="0.2">
      <c r="A24">
        <v>15</v>
      </c>
      <c r="B24" s="3"/>
      <c r="C24" s="3"/>
      <c r="D24">
        <v>1234582590</v>
      </c>
    </row>
    <row r="25" spans="1:4" x14ac:dyDescent="0.2">
      <c r="A25">
        <v>16</v>
      </c>
      <c r="B25" s="3"/>
      <c r="C25" s="3"/>
      <c r="D25">
        <v>1234582590</v>
      </c>
    </row>
  </sheetData>
  <sheetProtection password="EE11" sheet="1"/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6C9E-0D4C-7642-8865-EB9D21E5818C}">
  <dimension ref="A1:J27"/>
  <sheetViews>
    <sheetView zoomScale="150" workbookViewId="0">
      <selection activeCell="J21" sqref="J21"/>
    </sheetView>
  </sheetViews>
  <sheetFormatPr baseColWidth="10" defaultRowHeight="15" x14ac:dyDescent="0.2"/>
  <cols>
    <col min="1" max="1" width="11.83203125" bestFit="1" customWidth="1"/>
    <col min="2" max="2" width="24.5" bestFit="1" customWidth="1"/>
    <col min="3" max="3" width="18.6640625" customWidth="1"/>
    <col min="4" max="4" width="12.6640625" customWidth="1"/>
    <col min="5" max="8" width="11" bestFit="1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>
        <v>20240410510057</v>
      </c>
      <c r="B2" t="s">
        <v>78</v>
      </c>
      <c r="C2">
        <v>3.75</v>
      </c>
      <c r="D2">
        <v>0</v>
      </c>
      <c r="E2">
        <v>0</v>
      </c>
      <c r="F2">
        <v>0</v>
      </c>
      <c r="G2">
        <v>0</v>
      </c>
      <c r="H2">
        <v>0</v>
      </c>
      <c r="I2">
        <v>0.375</v>
      </c>
      <c r="J2" t="s">
        <v>25</v>
      </c>
    </row>
    <row r="3" spans="1:10" x14ac:dyDescent="0.2">
      <c r="A3">
        <v>20240410510058</v>
      </c>
      <c r="B3" t="s">
        <v>79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t="s">
        <v>25</v>
      </c>
    </row>
    <row r="4" spans="1:10" x14ac:dyDescent="0.2">
      <c r="A4">
        <v>20240410510059</v>
      </c>
      <c r="B4" t="s">
        <v>80</v>
      </c>
      <c r="C4">
        <v>97.5</v>
      </c>
      <c r="D4">
        <v>5.5</v>
      </c>
      <c r="E4">
        <v>0</v>
      </c>
      <c r="F4">
        <v>0</v>
      </c>
      <c r="G4">
        <v>5.5</v>
      </c>
      <c r="H4">
        <v>5.5</v>
      </c>
      <c r="I4">
        <v>13.05</v>
      </c>
      <c r="J4" t="s">
        <v>28</v>
      </c>
    </row>
    <row r="5" spans="1:10" x14ac:dyDescent="0.2">
      <c r="A5">
        <v>20240410510060</v>
      </c>
      <c r="B5" t="s">
        <v>81</v>
      </c>
      <c r="C5">
        <v>97.5</v>
      </c>
      <c r="D5">
        <v>4.5</v>
      </c>
      <c r="E5">
        <v>0</v>
      </c>
      <c r="F5">
        <v>0</v>
      </c>
      <c r="G5">
        <v>4.5</v>
      </c>
      <c r="H5">
        <v>4.5</v>
      </c>
      <c r="I5">
        <v>12.45</v>
      </c>
      <c r="J5" t="s">
        <v>28</v>
      </c>
    </row>
    <row r="6" spans="1:10" x14ac:dyDescent="0.2">
      <c r="A6">
        <v>20240410510061</v>
      </c>
      <c r="B6" t="s">
        <v>82</v>
      </c>
      <c r="C6">
        <v>98.75</v>
      </c>
      <c r="D6">
        <v>65.5</v>
      </c>
      <c r="E6">
        <v>0</v>
      </c>
      <c r="F6">
        <v>12.5</v>
      </c>
      <c r="G6">
        <v>65.5</v>
      </c>
      <c r="H6">
        <v>65.5</v>
      </c>
      <c r="I6">
        <v>52.3</v>
      </c>
      <c r="J6" t="s">
        <v>34</v>
      </c>
    </row>
    <row r="7" spans="1:10" x14ac:dyDescent="0.2">
      <c r="A7">
        <v>20240410510062</v>
      </c>
      <c r="B7" t="s">
        <v>83</v>
      </c>
      <c r="C7">
        <v>95</v>
      </c>
      <c r="D7">
        <v>4.5</v>
      </c>
      <c r="E7">
        <v>0</v>
      </c>
      <c r="F7">
        <v>0</v>
      </c>
      <c r="G7">
        <v>4.5</v>
      </c>
      <c r="H7">
        <v>4.5</v>
      </c>
      <c r="I7">
        <v>12.2</v>
      </c>
      <c r="J7" t="s">
        <v>28</v>
      </c>
    </row>
    <row r="8" spans="1:10" x14ac:dyDescent="0.2">
      <c r="A8">
        <v>20240410510063</v>
      </c>
      <c r="B8" t="s">
        <v>84</v>
      </c>
      <c r="C8">
        <v>100</v>
      </c>
      <c r="D8">
        <v>34.5</v>
      </c>
      <c r="E8">
        <v>0</v>
      </c>
      <c r="F8">
        <v>0</v>
      </c>
      <c r="G8">
        <v>34.5</v>
      </c>
      <c r="H8">
        <v>34.5</v>
      </c>
      <c r="I8">
        <v>30.7</v>
      </c>
      <c r="J8" t="s">
        <v>31</v>
      </c>
    </row>
    <row r="9" spans="1:10" x14ac:dyDescent="0.2">
      <c r="A9">
        <v>20240410510064</v>
      </c>
      <c r="B9" t="s">
        <v>85</v>
      </c>
      <c r="C9">
        <v>100</v>
      </c>
      <c r="D9">
        <v>96.5</v>
      </c>
      <c r="E9">
        <v>50</v>
      </c>
      <c r="F9">
        <v>34.166666666666664</v>
      </c>
      <c r="G9">
        <v>96.5</v>
      </c>
      <c r="H9">
        <v>96.5</v>
      </c>
      <c r="I9">
        <v>78.941666666666677</v>
      </c>
      <c r="J9" t="s">
        <v>49</v>
      </c>
    </row>
    <row r="10" spans="1:10" x14ac:dyDescent="0.2">
      <c r="A10">
        <v>20240410510065</v>
      </c>
      <c r="B10" t="s">
        <v>86</v>
      </c>
      <c r="C10">
        <v>98.75</v>
      </c>
      <c r="D10">
        <v>6.5</v>
      </c>
      <c r="E10">
        <v>0</v>
      </c>
      <c r="F10">
        <v>0</v>
      </c>
      <c r="G10">
        <v>6.5</v>
      </c>
      <c r="H10">
        <v>6.5</v>
      </c>
      <c r="I10">
        <v>13.775</v>
      </c>
      <c r="J10" t="s">
        <v>28</v>
      </c>
    </row>
    <row r="11" spans="1:10" x14ac:dyDescent="0.2">
      <c r="A11">
        <v>20240410510066</v>
      </c>
      <c r="B11" t="s">
        <v>87</v>
      </c>
      <c r="C11">
        <v>10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 t="s">
        <v>28</v>
      </c>
    </row>
    <row r="12" spans="1:10" x14ac:dyDescent="0.2">
      <c r="A12">
        <v>20240410510067</v>
      </c>
      <c r="B12" t="s">
        <v>88</v>
      </c>
      <c r="C12">
        <v>97.5</v>
      </c>
      <c r="D12">
        <v>40</v>
      </c>
      <c r="E12">
        <v>0</v>
      </c>
      <c r="F12">
        <v>0</v>
      </c>
      <c r="G12">
        <v>40</v>
      </c>
      <c r="H12">
        <v>40</v>
      </c>
      <c r="I12">
        <v>33.75</v>
      </c>
      <c r="J12" t="s">
        <v>31</v>
      </c>
    </row>
    <row r="13" spans="1:10" x14ac:dyDescent="0.2">
      <c r="A13">
        <v>20240410510068</v>
      </c>
      <c r="B13" t="s">
        <v>89</v>
      </c>
      <c r="C13">
        <v>97.5</v>
      </c>
      <c r="D13">
        <v>4.5</v>
      </c>
      <c r="E13">
        <v>0</v>
      </c>
      <c r="F13">
        <v>6.166666666666667</v>
      </c>
      <c r="G13">
        <v>4.5</v>
      </c>
      <c r="H13">
        <v>4.5</v>
      </c>
      <c r="I13">
        <v>13.991666666666665</v>
      </c>
      <c r="J13" t="s">
        <v>28</v>
      </c>
    </row>
    <row r="14" spans="1:10" x14ac:dyDescent="0.2">
      <c r="A14">
        <v>20240410510069</v>
      </c>
      <c r="B14" t="s">
        <v>90</v>
      </c>
      <c r="C14">
        <v>92.5</v>
      </c>
      <c r="D14">
        <v>4.5</v>
      </c>
      <c r="E14">
        <v>0</v>
      </c>
      <c r="F14">
        <v>6.166666666666667</v>
      </c>
      <c r="G14">
        <v>4.5</v>
      </c>
      <c r="H14">
        <v>4.5</v>
      </c>
      <c r="I14">
        <v>13.491666666666665</v>
      </c>
      <c r="J14" t="s">
        <v>28</v>
      </c>
    </row>
    <row r="15" spans="1:10" x14ac:dyDescent="0.2">
      <c r="A15">
        <v>20240410510070</v>
      </c>
      <c r="B15" t="s">
        <v>91</v>
      </c>
      <c r="C15">
        <v>97.5</v>
      </c>
      <c r="D15">
        <v>6.5</v>
      </c>
      <c r="E15">
        <v>0</v>
      </c>
      <c r="F15">
        <v>0</v>
      </c>
      <c r="G15">
        <v>6.5</v>
      </c>
      <c r="H15">
        <v>6.5</v>
      </c>
      <c r="I15">
        <v>13.65</v>
      </c>
      <c r="J15" t="s">
        <v>28</v>
      </c>
    </row>
    <row r="16" spans="1:10" x14ac:dyDescent="0.2">
      <c r="A16">
        <v>20240410510071</v>
      </c>
      <c r="B16" t="s">
        <v>92</v>
      </c>
      <c r="C16">
        <v>98.75</v>
      </c>
      <c r="D16">
        <v>5.5</v>
      </c>
      <c r="E16">
        <v>0</v>
      </c>
      <c r="F16">
        <v>0</v>
      </c>
      <c r="G16">
        <v>5.5</v>
      </c>
      <c r="H16">
        <v>5.5</v>
      </c>
      <c r="I16">
        <v>13.175000000000001</v>
      </c>
      <c r="J16" t="s">
        <v>28</v>
      </c>
    </row>
    <row r="17" spans="1:10" x14ac:dyDescent="0.2">
      <c r="A17">
        <v>20240410510072</v>
      </c>
      <c r="B17" t="s">
        <v>93</v>
      </c>
      <c r="C17">
        <v>97.5</v>
      </c>
      <c r="D17">
        <v>40</v>
      </c>
      <c r="E17">
        <v>0</v>
      </c>
      <c r="F17">
        <v>0</v>
      </c>
      <c r="G17">
        <v>40</v>
      </c>
      <c r="H17">
        <v>40</v>
      </c>
      <c r="I17">
        <v>33.75</v>
      </c>
      <c r="J17" t="s">
        <v>31</v>
      </c>
    </row>
    <row r="18" spans="1:10" x14ac:dyDescent="0.2">
      <c r="A18">
        <v>20240410510073</v>
      </c>
      <c r="B18" t="s">
        <v>94</v>
      </c>
      <c r="C18">
        <v>96.25</v>
      </c>
      <c r="D18">
        <v>4.5</v>
      </c>
      <c r="E18">
        <v>0</v>
      </c>
      <c r="F18">
        <v>0</v>
      </c>
      <c r="G18">
        <v>4.5</v>
      </c>
      <c r="H18">
        <v>4.5</v>
      </c>
      <c r="I18">
        <v>12.324999999999999</v>
      </c>
      <c r="J18" t="s">
        <v>28</v>
      </c>
    </row>
    <row r="19" spans="1:10" x14ac:dyDescent="0.2">
      <c r="A19">
        <v>20240410510074</v>
      </c>
      <c r="B19" t="s">
        <v>95</v>
      </c>
      <c r="C19">
        <v>98.75</v>
      </c>
      <c r="D19">
        <v>40</v>
      </c>
      <c r="E19">
        <v>0</v>
      </c>
      <c r="F19">
        <v>0</v>
      </c>
      <c r="G19">
        <v>40</v>
      </c>
      <c r="H19">
        <v>40</v>
      </c>
      <c r="I19">
        <v>33.875</v>
      </c>
      <c r="J19" t="s">
        <v>31</v>
      </c>
    </row>
    <row r="20" spans="1:10" x14ac:dyDescent="0.2">
      <c r="A20">
        <v>20240410510075</v>
      </c>
      <c r="B20" t="s">
        <v>96</v>
      </c>
      <c r="C20">
        <v>95</v>
      </c>
      <c r="D20">
        <v>0</v>
      </c>
      <c r="E20">
        <v>0</v>
      </c>
      <c r="F20">
        <v>0</v>
      </c>
      <c r="G20">
        <v>0</v>
      </c>
      <c r="H20">
        <v>0</v>
      </c>
      <c r="I20">
        <v>9.5</v>
      </c>
      <c r="J20" t="s">
        <v>28</v>
      </c>
    </row>
    <row r="21" spans="1:10" x14ac:dyDescent="0.2">
      <c r="A21">
        <v>20240410510076</v>
      </c>
      <c r="B21" t="s">
        <v>97</v>
      </c>
      <c r="C21">
        <v>100</v>
      </c>
      <c r="D21">
        <v>100</v>
      </c>
      <c r="E21">
        <v>0</v>
      </c>
      <c r="F21">
        <v>35.555555555555557</v>
      </c>
      <c r="G21">
        <v>100</v>
      </c>
      <c r="H21">
        <v>100</v>
      </c>
      <c r="I21">
        <v>78.888888888888886</v>
      </c>
      <c r="J21" t="s">
        <v>49</v>
      </c>
    </row>
    <row r="22" spans="1:10" x14ac:dyDescent="0.2">
      <c r="A22">
        <v>20240410510077</v>
      </c>
      <c r="B22" t="s">
        <v>98</v>
      </c>
      <c r="C22">
        <v>100</v>
      </c>
      <c r="D22">
        <v>45</v>
      </c>
      <c r="E22">
        <v>50</v>
      </c>
      <c r="F22">
        <v>8.3333333333333339</v>
      </c>
      <c r="G22">
        <v>45</v>
      </c>
      <c r="H22">
        <v>45</v>
      </c>
      <c r="I22">
        <v>41.583333333333336</v>
      </c>
      <c r="J22" t="s">
        <v>31</v>
      </c>
    </row>
    <row r="23" spans="1:10" x14ac:dyDescent="0.2">
      <c r="A23">
        <v>20240410510078</v>
      </c>
      <c r="B23" t="s">
        <v>99</v>
      </c>
      <c r="C23">
        <v>91.25</v>
      </c>
      <c r="D23">
        <v>4.5</v>
      </c>
      <c r="E23">
        <v>0</v>
      </c>
      <c r="F23">
        <v>0</v>
      </c>
      <c r="G23">
        <v>4.5</v>
      </c>
      <c r="H23">
        <v>4.5</v>
      </c>
      <c r="I23">
        <v>11.824999999999999</v>
      </c>
      <c r="J23" t="s">
        <v>28</v>
      </c>
    </row>
    <row r="24" spans="1:10" x14ac:dyDescent="0.2">
      <c r="A24">
        <v>20240410510079</v>
      </c>
      <c r="B24" t="s">
        <v>100</v>
      </c>
      <c r="C24">
        <v>98.75</v>
      </c>
      <c r="D24">
        <v>0</v>
      </c>
      <c r="E24">
        <v>25</v>
      </c>
      <c r="F24">
        <v>16.666666666666668</v>
      </c>
      <c r="G24">
        <v>0</v>
      </c>
      <c r="H24">
        <v>0</v>
      </c>
      <c r="I24">
        <v>15.291666666666668</v>
      </c>
      <c r="J24" t="s">
        <v>28</v>
      </c>
    </row>
    <row r="25" spans="1:10" x14ac:dyDescent="0.2">
      <c r="A25">
        <v>20240410510080</v>
      </c>
      <c r="B25" t="s">
        <v>101</v>
      </c>
      <c r="C25">
        <v>98.75</v>
      </c>
      <c r="D25">
        <v>0</v>
      </c>
      <c r="E25">
        <v>0</v>
      </c>
      <c r="F25">
        <v>0</v>
      </c>
      <c r="G25">
        <v>0</v>
      </c>
      <c r="H25">
        <v>0</v>
      </c>
      <c r="I25">
        <v>9.875</v>
      </c>
      <c r="J25" t="s">
        <v>28</v>
      </c>
    </row>
    <row r="26" spans="1:10" x14ac:dyDescent="0.2">
      <c r="A26">
        <v>20240410510081</v>
      </c>
      <c r="B26" t="s">
        <v>102</v>
      </c>
      <c r="C26">
        <v>1.25</v>
      </c>
      <c r="D26">
        <v>0</v>
      </c>
      <c r="E26">
        <v>0</v>
      </c>
      <c r="F26">
        <v>0</v>
      </c>
      <c r="G26">
        <v>0</v>
      </c>
      <c r="H26">
        <v>0</v>
      </c>
      <c r="I26">
        <v>0.125</v>
      </c>
      <c r="J26" t="s">
        <v>25</v>
      </c>
    </row>
    <row r="27" spans="1:10" x14ac:dyDescent="0.2">
      <c r="A27">
        <v>20240410510082</v>
      </c>
      <c r="B27" t="s">
        <v>103</v>
      </c>
      <c r="C27">
        <v>100</v>
      </c>
      <c r="D27">
        <v>6.5</v>
      </c>
      <c r="E27">
        <v>0</v>
      </c>
      <c r="F27">
        <v>0</v>
      </c>
      <c r="G27">
        <v>6.5</v>
      </c>
      <c r="H27">
        <v>6.5</v>
      </c>
      <c r="I27">
        <v>13.9</v>
      </c>
      <c r="J27" t="s">
        <v>28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1080-EA2B-AE4B-A5A5-D67B23321E26}">
  <dimension ref="A1:G27"/>
  <sheetViews>
    <sheetView zoomScale="150" workbookViewId="0">
      <selection activeCell="G2" sqref="G2"/>
    </sheetView>
  </sheetViews>
  <sheetFormatPr baseColWidth="10" defaultRowHeight="15" x14ac:dyDescent="0.2"/>
  <cols>
    <col min="1" max="1" width="3.83203125" bestFit="1" customWidth="1"/>
    <col min="2" max="2" width="11.83203125" bestFit="1" customWidth="1"/>
    <col min="3" max="3" width="23.5" bestFit="1" customWidth="1"/>
    <col min="4" max="4" width="12.83203125" bestFit="1" customWidth="1"/>
    <col min="5" max="5" width="16.664062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118</v>
      </c>
      <c r="E1" s="1" t="s">
        <v>119</v>
      </c>
      <c r="F1" s="1" t="s">
        <v>120</v>
      </c>
      <c r="G1" s="1" t="s">
        <v>104</v>
      </c>
    </row>
    <row r="2" spans="1:7" x14ac:dyDescent="0.2">
      <c r="A2">
        <v>1</v>
      </c>
      <c r="B2">
        <v>20240410510057</v>
      </c>
      <c r="C2" t="s">
        <v>78</v>
      </c>
      <c r="D2">
        <v>3</v>
      </c>
      <c r="E2">
        <f>(D2/16)*100</f>
        <v>18.75</v>
      </c>
      <c r="F2">
        <v>0</v>
      </c>
      <c r="G2">
        <f>(E2*(20/100))+(F2*(80/100))</f>
        <v>3.75</v>
      </c>
    </row>
    <row r="3" spans="1:7" x14ac:dyDescent="0.2">
      <c r="A3">
        <v>2</v>
      </c>
      <c r="B3">
        <v>20240410510058</v>
      </c>
      <c r="C3" t="s">
        <v>79</v>
      </c>
      <c r="D3">
        <v>0</v>
      </c>
      <c r="E3">
        <f t="shared" ref="E3:E27" si="0">(D3/16)*100</f>
        <v>0</v>
      </c>
      <c r="F3">
        <v>0</v>
      </c>
      <c r="G3">
        <f>(E3*(20/100))+(F3*(80/100))</f>
        <v>0</v>
      </c>
    </row>
    <row r="4" spans="1:7" x14ac:dyDescent="0.2">
      <c r="A4">
        <v>3</v>
      </c>
      <c r="B4">
        <v>20240410510059</v>
      </c>
      <c r="C4" t="s">
        <v>80</v>
      </c>
      <c r="D4">
        <v>14</v>
      </c>
      <c r="E4">
        <f t="shared" si="0"/>
        <v>87.5</v>
      </c>
      <c r="F4">
        <v>100</v>
      </c>
      <c r="G4">
        <f>(E4*(20/100))+(F4*(80/100))</f>
        <v>97.5</v>
      </c>
    </row>
    <row r="5" spans="1:7" x14ac:dyDescent="0.2">
      <c r="A5">
        <v>4</v>
      </c>
      <c r="B5">
        <v>20240410510060</v>
      </c>
      <c r="C5" t="s">
        <v>81</v>
      </c>
      <c r="D5">
        <v>14</v>
      </c>
      <c r="E5">
        <f t="shared" si="0"/>
        <v>87.5</v>
      </c>
      <c r="F5">
        <v>100</v>
      </c>
      <c r="G5">
        <f t="shared" ref="G5:G27" si="1">(E5*(20/100))+(F5*(80/100))</f>
        <v>97.5</v>
      </c>
    </row>
    <row r="6" spans="1:7" x14ac:dyDescent="0.2">
      <c r="A6">
        <v>5</v>
      </c>
      <c r="B6">
        <v>20240410510061</v>
      </c>
      <c r="C6" t="s">
        <v>82</v>
      </c>
      <c r="D6">
        <v>15</v>
      </c>
      <c r="E6">
        <f t="shared" si="0"/>
        <v>93.75</v>
      </c>
      <c r="F6">
        <v>100</v>
      </c>
      <c r="G6">
        <f t="shared" si="1"/>
        <v>98.75</v>
      </c>
    </row>
    <row r="7" spans="1:7" x14ac:dyDescent="0.2">
      <c r="A7">
        <v>6</v>
      </c>
      <c r="B7">
        <v>20240410510062</v>
      </c>
      <c r="C7" t="s">
        <v>83</v>
      </c>
      <c r="D7">
        <v>12</v>
      </c>
      <c r="E7">
        <f t="shared" si="0"/>
        <v>75</v>
      </c>
      <c r="F7">
        <v>100</v>
      </c>
      <c r="G7">
        <f t="shared" si="1"/>
        <v>95</v>
      </c>
    </row>
    <row r="8" spans="1:7" x14ac:dyDescent="0.2">
      <c r="A8">
        <v>7</v>
      </c>
      <c r="B8">
        <v>20240410510063</v>
      </c>
      <c r="C8" t="s">
        <v>84</v>
      </c>
      <c r="D8">
        <v>16</v>
      </c>
      <c r="E8">
        <f t="shared" si="0"/>
        <v>100</v>
      </c>
      <c r="F8">
        <v>100</v>
      </c>
      <c r="G8">
        <f t="shared" si="1"/>
        <v>100</v>
      </c>
    </row>
    <row r="9" spans="1:7" x14ac:dyDescent="0.2">
      <c r="A9">
        <v>8</v>
      </c>
      <c r="B9">
        <v>20240410510064</v>
      </c>
      <c r="C9" t="s">
        <v>85</v>
      </c>
      <c r="D9">
        <v>16</v>
      </c>
      <c r="E9">
        <f t="shared" si="0"/>
        <v>100</v>
      </c>
      <c r="F9">
        <v>100</v>
      </c>
      <c r="G9">
        <f t="shared" si="1"/>
        <v>100</v>
      </c>
    </row>
    <row r="10" spans="1:7" x14ac:dyDescent="0.2">
      <c r="A10">
        <v>9</v>
      </c>
      <c r="B10">
        <v>20240410510065</v>
      </c>
      <c r="C10" t="s">
        <v>86</v>
      </c>
      <c r="D10">
        <v>15</v>
      </c>
      <c r="E10">
        <f t="shared" si="0"/>
        <v>93.75</v>
      </c>
      <c r="F10">
        <v>100</v>
      </c>
      <c r="G10">
        <f t="shared" si="1"/>
        <v>98.75</v>
      </c>
    </row>
    <row r="11" spans="1:7" x14ac:dyDescent="0.2">
      <c r="A11">
        <v>10</v>
      </c>
      <c r="B11">
        <v>20240410510066</v>
      </c>
      <c r="C11" t="s">
        <v>87</v>
      </c>
      <c r="D11">
        <v>8</v>
      </c>
      <c r="E11">
        <f t="shared" si="0"/>
        <v>50</v>
      </c>
      <c r="F11">
        <v>0</v>
      </c>
      <c r="G11">
        <f t="shared" si="1"/>
        <v>10</v>
      </c>
    </row>
    <row r="12" spans="1:7" x14ac:dyDescent="0.2">
      <c r="A12">
        <v>11</v>
      </c>
      <c r="B12">
        <v>20240410510067</v>
      </c>
      <c r="C12" t="s">
        <v>88</v>
      </c>
      <c r="D12">
        <v>14</v>
      </c>
      <c r="E12">
        <f t="shared" si="0"/>
        <v>87.5</v>
      </c>
      <c r="F12">
        <v>100</v>
      </c>
      <c r="G12">
        <f t="shared" si="1"/>
        <v>97.5</v>
      </c>
    </row>
    <row r="13" spans="1:7" x14ac:dyDescent="0.2">
      <c r="A13">
        <v>12</v>
      </c>
      <c r="B13">
        <v>20240410510068</v>
      </c>
      <c r="C13" t="s">
        <v>89</v>
      </c>
      <c r="D13">
        <v>14</v>
      </c>
      <c r="E13">
        <f t="shared" si="0"/>
        <v>87.5</v>
      </c>
      <c r="F13">
        <v>100</v>
      </c>
      <c r="G13">
        <f t="shared" si="1"/>
        <v>97.5</v>
      </c>
    </row>
    <row r="14" spans="1:7" x14ac:dyDescent="0.2">
      <c r="A14">
        <v>13</v>
      </c>
      <c r="B14">
        <v>20240410510069</v>
      </c>
      <c r="C14" t="s">
        <v>90</v>
      </c>
      <c r="D14">
        <v>10</v>
      </c>
      <c r="E14">
        <f t="shared" si="0"/>
        <v>62.5</v>
      </c>
      <c r="F14">
        <v>100</v>
      </c>
      <c r="G14">
        <f t="shared" si="1"/>
        <v>92.5</v>
      </c>
    </row>
    <row r="15" spans="1:7" x14ac:dyDescent="0.2">
      <c r="A15">
        <v>14</v>
      </c>
      <c r="B15">
        <v>20240410510070</v>
      </c>
      <c r="C15" t="s">
        <v>91</v>
      </c>
      <c r="D15">
        <v>14</v>
      </c>
      <c r="E15">
        <f t="shared" si="0"/>
        <v>87.5</v>
      </c>
      <c r="F15">
        <v>100</v>
      </c>
      <c r="G15">
        <f t="shared" si="1"/>
        <v>97.5</v>
      </c>
    </row>
    <row r="16" spans="1:7" x14ac:dyDescent="0.2">
      <c r="A16">
        <v>15</v>
      </c>
      <c r="B16">
        <v>20240410510071</v>
      </c>
      <c r="C16" t="s">
        <v>92</v>
      </c>
      <c r="D16">
        <v>15</v>
      </c>
      <c r="E16">
        <f t="shared" si="0"/>
        <v>93.75</v>
      </c>
      <c r="F16">
        <v>100</v>
      </c>
      <c r="G16">
        <f t="shared" si="1"/>
        <v>98.75</v>
      </c>
    </row>
    <row r="17" spans="1:7" x14ac:dyDescent="0.2">
      <c r="A17">
        <v>16</v>
      </c>
      <c r="B17">
        <v>20240410510072</v>
      </c>
      <c r="C17" t="s">
        <v>93</v>
      </c>
      <c r="D17">
        <v>14</v>
      </c>
      <c r="E17">
        <f t="shared" si="0"/>
        <v>87.5</v>
      </c>
      <c r="F17">
        <v>100</v>
      </c>
      <c r="G17">
        <f t="shared" si="1"/>
        <v>97.5</v>
      </c>
    </row>
    <row r="18" spans="1:7" x14ac:dyDescent="0.2">
      <c r="A18">
        <v>17</v>
      </c>
      <c r="B18">
        <v>20240410510073</v>
      </c>
      <c r="C18" t="s">
        <v>94</v>
      </c>
      <c r="D18">
        <v>13</v>
      </c>
      <c r="E18">
        <f t="shared" si="0"/>
        <v>81.25</v>
      </c>
      <c r="F18">
        <v>100</v>
      </c>
      <c r="G18">
        <f t="shared" si="1"/>
        <v>96.25</v>
      </c>
    </row>
    <row r="19" spans="1:7" x14ac:dyDescent="0.2">
      <c r="A19">
        <v>18</v>
      </c>
      <c r="B19">
        <v>20240410510074</v>
      </c>
      <c r="C19" t="s">
        <v>95</v>
      </c>
      <c r="D19">
        <v>15</v>
      </c>
      <c r="E19">
        <f t="shared" si="0"/>
        <v>93.75</v>
      </c>
      <c r="F19">
        <v>100</v>
      </c>
      <c r="G19">
        <f t="shared" si="1"/>
        <v>98.75</v>
      </c>
    </row>
    <row r="20" spans="1:7" x14ac:dyDescent="0.2">
      <c r="A20">
        <v>19</v>
      </c>
      <c r="B20">
        <v>20240410510075</v>
      </c>
      <c r="C20" t="s">
        <v>96</v>
      </c>
      <c r="D20">
        <v>12</v>
      </c>
      <c r="E20">
        <f t="shared" si="0"/>
        <v>75</v>
      </c>
      <c r="F20">
        <v>100</v>
      </c>
      <c r="G20">
        <f t="shared" si="1"/>
        <v>95</v>
      </c>
    </row>
    <row r="21" spans="1:7" x14ac:dyDescent="0.2">
      <c r="A21">
        <v>20</v>
      </c>
      <c r="B21">
        <v>20240410510076</v>
      </c>
      <c r="C21" t="s">
        <v>97</v>
      </c>
      <c r="D21">
        <v>16</v>
      </c>
      <c r="E21">
        <f t="shared" si="0"/>
        <v>100</v>
      </c>
      <c r="F21">
        <v>100</v>
      </c>
      <c r="G21">
        <f t="shared" si="1"/>
        <v>100</v>
      </c>
    </row>
    <row r="22" spans="1:7" x14ac:dyDescent="0.2">
      <c r="A22">
        <v>21</v>
      </c>
      <c r="B22">
        <v>20240410510077</v>
      </c>
      <c r="C22" t="s">
        <v>98</v>
      </c>
      <c r="D22">
        <v>16</v>
      </c>
      <c r="E22">
        <f t="shared" si="0"/>
        <v>100</v>
      </c>
      <c r="F22">
        <v>100</v>
      </c>
      <c r="G22">
        <f t="shared" si="1"/>
        <v>100</v>
      </c>
    </row>
    <row r="23" spans="1:7" x14ac:dyDescent="0.2">
      <c r="A23">
        <v>22</v>
      </c>
      <c r="B23">
        <v>20240410510078</v>
      </c>
      <c r="C23" t="s">
        <v>99</v>
      </c>
      <c r="D23">
        <v>9</v>
      </c>
      <c r="E23">
        <f t="shared" si="0"/>
        <v>56.25</v>
      </c>
      <c r="F23">
        <v>100</v>
      </c>
      <c r="G23">
        <f t="shared" si="1"/>
        <v>91.25</v>
      </c>
    </row>
    <row r="24" spans="1:7" x14ac:dyDescent="0.2">
      <c r="A24">
        <v>23</v>
      </c>
      <c r="B24">
        <v>20240410510079</v>
      </c>
      <c r="C24" t="s">
        <v>100</v>
      </c>
      <c r="D24">
        <v>15</v>
      </c>
      <c r="E24">
        <f t="shared" si="0"/>
        <v>93.75</v>
      </c>
      <c r="F24">
        <v>100</v>
      </c>
      <c r="G24">
        <f t="shared" si="1"/>
        <v>98.75</v>
      </c>
    </row>
    <row r="25" spans="1:7" x14ac:dyDescent="0.2">
      <c r="A25">
        <v>24</v>
      </c>
      <c r="B25">
        <v>20240410510080</v>
      </c>
      <c r="C25" t="s">
        <v>101</v>
      </c>
      <c r="D25">
        <v>15</v>
      </c>
      <c r="E25">
        <f t="shared" si="0"/>
        <v>93.75</v>
      </c>
      <c r="F25">
        <v>100</v>
      </c>
      <c r="G25">
        <f t="shared" si="1"/>
        <v>98.75</v>
      </c>
    </row>
    <row r="26" spans="1:7" x14ac:dyDescent="0.2">
      <c r="A26">
        <v>25</v>
      </c>
      <c r="B26">
        <v>20240410510081</v>
      </c>
      <c r="C26" t="s">
        <v>102</v>
      </c>
      <c r="D26">
        <v>1</v>
      </c>
      <c r="E26">
        <f t="shared" si="0"/>
        <v>6.25</v>
      </c>
      <c r="F26">
        <v>0</v>
      </c>
      <c r="G26">
        <f t="shared" si="1"/>
        <v>1.25</v>
      </c>
    </row>
    <row r="27" spans="1:7" x14ac:dyDescent="0.2">
      <c r="A27">
        <v>26</v>
      </c>
      <c r="B27">
        <v>20240410510082</v>
      </c>
      <c r="C27" t="s">
        <v>103</v>
      </c>
      <c r="D27">
        <v>16</v>
      </c>
      <c r="E27">
        <f t="shared" si="0"/>
        <v>100</v>
      </c>
      <c r="F27">
        <v>100</v>
      </c>
      <c r="G27">
        <f t="shared" si="1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95E77-ED80-CC40-AC10-744988658AED}">
  <dimension ref="A1:G27"/>
  <sheetViews>
    <sheetView workbookViewId="0">
      <selection activeCell="J23" sqref="J23"/>
    </sheetView>
  </sheetViews>
  <sheetFormatPr baseColWidth="10" defaultRowHeight="15" x14ac:dyDescent="0.2"/>
  <cols>
    <col min="1" max="1" width="11.83203125" bestFit="1" customWidth="1"/>
    <col min="2" max="2" width="23.5" bestFit="1" customWidth="1"/>
    <col min="3" max="3" width="34" bestFit="1" customWidth="1"/>
    <col min="5" max="5" width="14.1640625" bestFit="1" customWidth="1"/>
    <col min="6" max="6" width="22.1640625" bestFit="1" customWidth="1"/>
  </cols>
  <sheetData>
    <row r="1" spans="1:7" x14ac:dyDescent="0.2">
      <c r="A1" s="1" t="s">
        <v>69</v>
      </c>
      <c r="B1" s="1" t="s">
        <v>70</v>
      </c>
      <c r="C1" s="11" t="s">
        <v>121</v>
      </c>
      <c r="D1" s="11" t="s">
        <v>122</v>
      </c>
      <c r="E1" s="11" t="s">
        <v>123</v>
      </c>
      <c r="F1" s="11" t="s">
        <v>125</v>
      </c>
      <c r="G1" s="11" t="s">
        <v>124</v>
      </c>
    </row>
    <row r="2" spans="1:7" x14ac:dyDescent="0.2">
      <c r="A2">
        <v>20240410510057</v>
      </c>
      <c r="B2" t="s">
        <v>78</v>
      </c>
      <c r="C2">
        <v>0</v>
      </c>
      <c r="D2">
        <v>0</v>
      </c>
      <c r="E2">
        <v>0</v>
      </c>
      <c r="F2">
        <v>0</v>
      </c>
      <c r="G2">
        <f>(C2*(30/100))+(D2*(30/100))+(E2*(30/100))+(F2*(10/100))</f>
        <v>0</v>
      </c>
    </row>
    <row r="3" spans="1:7" x14ac:dyDescent="0.2">
      <c r="A3">
        <v>20240410510058</v>
      </c>
      <c r="B3" t="s">
        <v>79</v>
      </c>
      <c r="C3">
        <v>0</v>
      </c>
      <c r="D3">
        <v>0</v>
      </c>
      <c r="E3">
        <v>0</v>
      </c>
      <c r="F3">
        <v>0</v>
      </c>
      <c r="G3">
        <f t="shared" ref="G3:G27" si="0">(C3*(30/100))+(D3*(30/100))+(E3*(30/100))+(F3*(10/100))</f>
        <v>0</v>
      </c>
    </row>
    <row r="4" spans="1:7" x14ac:dyDescent="0.2">
      <c r="A4">
        <v>20240410510059</v>
      </c>
      <c r="B4" t="s">
        <v>80</v>
      </c>
      <c r="C4">
        <v>0</v>
      </c>
      <c r="D4">
        <v>0</v>
      </c>
      <c r="E4">
        <v>0</v>
      </c>
      <c r="F4">
        <v>55</v>
      </c>
      <c r="G4">
        <f t="shared" si="0"/>
        <v>5.5</v>
      </c>
    </row>
    <row r="5" spans="1:7" x14ac:dyDescent="0.2">
      <c r="A5">
        <v>20240410510060</v>
      </c>
      <c r="B5" t="s">
        <v>81</v>
      </c>
      <c r="C5">
        <v>0</v>
      </c>
      <c r="D5">
        <v>0</v>
      </c>
      <c r="E5">
        <v>0</v>
      </c>
      <c r="F5">
        <v>45</v>
      </c>
      <c r="G5">
        <f t="shared" si="0"/>
        <v>4.5</v>
      </c>
    </row>
    <row r="6" spans="1:7" x14ac:dyDescent="0.2">
      <c r="A6">
        <v>20240410510061</v>
      </c>
      <c r="B6" t="s">
        <v>82</v>
      </c>
      <c r="C6">
        <v>100</v>
      </c>
      <c r="D6">
        <v>100</v>
      </c>
      <c r="E6">
        <v>0</v>
      </c>
      <c r="F6">
        <v>55</v>
      </c>
      <c r="G6">
        <f t="shared" si="0"/>
        <v>65.5</v>
      </c>
    </row>
    <row r="7" spans="1:7" x14ac:dyDescent="0.2">
      <c r="A7">
        <v>20240410510062</v>
      </c>
      <c r="B7" t="s">
        <v>83</v>
      </c>
      <c r="C7">
        <v>0</v>
      </c>
      <c r="D7">
        <v>0</v>
      </c>
      <c r="E7">
        <v>0</v>
      </c>
      <c r="F7">
        <v>45</v>
      </c>
      <c r="G7">
        <f t="shared" si="0"/>
        <v>4.5</v>
      </c>
    </row>
    <row r="8" spans="1:7" x14ac:dyDescent="0.2">
      <c r="A8">
        <v>20240410510063</v>
      </c>
      <c r="B8" t="s">
        <v>84</v>
      </c>
      <c r="C8">
        <v>0</v>
      </c>
      <c r="D8">
        <v>0</v>
      </c>
      <c r="E8">
        <v>100</v>
      </c>
      <c r="F8">
        <v>45</v>
      </c>
      <c r="G8">
        <f t="shared" si="0"/>
        <v>34.5</v>
      </c>
    </row>
    <row r="9" spans="1:7" x14ac:dyDescent="0.2">
      <c r="A9">
        <v>20240410510064</v>
      </c>
      <c r="B9" t="s">
        <v>85</v>
      </c>
      <c r="C9">
        <v>100</v>
      </c>
      <c r="D9">
        <v>100</v>
      </c>
      <c r="E9">
        <v>100</v>
      </c>
      <c r="F9">
        <v>65</v>
      </c>
      <c r="G9">
        <f t="shared" si="0"/>
        <v>96.5</v>
      </c>
    </row>
    <row r="10" spans="1:7" x14ac:dyDescent="0.2">
      <c r="A10">
        <v>20240410510065</v>
      </c>
      <c r="B10" t="s">
        <v>86</v>
      </c>
      <c r="C10">
        <v>0</v>
      </c>
      <c r="D10">
        <v>0</v>
      </c>
      <c r="E10">
        <v>0</v>
      </c>
      <c r="F10">
        <v>65</v>
      </c>
      <c r="G10">
        <f t="shared" si="0"/>
        <v>6.5</v>
      </c>
    </row>
    <row r="11" spans="1:7" x14ac:dyDescent="0.2">
      <c r="A11">
        <v>20240410510066</v>
      </c>
      <c r="B11" t="s">
        <v>87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7" x14ac:dyDescent="0.2">
      <c r="A12">
        <v>20240410510067</v>
      </c>
      <c r="B12" t="s">
        <v>88</v>
      </c>
      <c r="C12">
        <v>0</v>
      </c>
      <c r="D12">
        <v>0</v>
      </c>
      <c r="E12">
        <v>100</v>
      </c>
      <c r="F12">
        <v>100</v>
      </c>
      <c r="G12">
        <f t="shared" si="0"/>
        <v>40</v>
      </c>
    </row>
    <row r="13" spans="1:7" x14ac:dyDescent="0.2">
      <c r="A13">
        <v>20240410510068</v>
      </c>
      <c r="B13" t="s">
        <v>89</v>
      </c>
      <c r="C13">
        <v>0</v>
      </c>
      <c r="D13">
        <v>0</v>
      </c>
      <c r="E13">
        <v>0</v>
      </c>
      <c r="F13">
        <v>45</v>
      </c>
      <c r="G13">
        <f t="shared" si="0"/>
        <v>4.5</v>
      </c>
    </row>
    <row r="14" spans="1:7" x14ac:dyDescent="0.2">
      <c r="A14">
        <v>20240410510069</v>
      </c>
      <c r="B14" t="s">
        <v>90</v>
      </c>
      <c r="C14">
        <v>0</v>
      </c>
      <c r="D14">
        <v>0</v>
      </c>
      <c r="E14">
        <v>0</v>
      </c>
      <c r="F14">
        <v>45</v>
      </c>
      <c r="G14">
        <f t="shared" si="0"/>
        <v>4.5</v>
      </c>
    </row>
    <row r="15" spans="1:7" x14ac:dyDescent="0.2">
      <c r="A15">
        <v>20240410510070</v>
      </c>
      <c r="B15" t="s">
        <v>91</v>
      </c>
      <c r="C15">
        <v>0</v>
      </c>
      <c r="D15">
        <v>0</v>
      </c>
      <c r="E15">
        <v>0</v>
      </c>
      <c r="F15">
        <v>65</v>
      </c>
      <c r="G15">
        <f t="shared" si="0"/>
        <v>6.5</v>
      </c>
    </row>
    <row r="16" spans="1:7" x14ac:dyDescent="0.2">
      <c r="A16">
        <v>20240410510071</v>
      </c>
      <c r="B16" t="s">
        <v>92</v>
      </c>
      <c r="C16">
        <v>0</v>
      </c>
      <c r="D16">
        <v>0</v>
      </c>
      <c r="E16">
        <v>0</v>
      </c>
      <c r="F16">
        <v>55</v>
      </c>
      <c r="G16">
        <f t="shared" si="0"/>
        <v>5.5</v>
      </c>
    </row>
    <row r="17" spans="1:7" x14ac:dyDescent="0.2">
      <c r="A17">
        <v>20240410510072</v>
      </c>
      <c r="B17" t="s">
        <v>93</v>
      </c>
      <c r="C17">
        <v>100</v>
      </c>
      <c r="D17">
        <v>0</v>
      </c>
      <c r="E17">
        <v>0</v>
      </c>
      <c r="F17">
        <v>100</v>
      </c>
      <c r="G17">
        <f t="shared" si="0"/>
        <v>40</v>
      </c>
    </row>
    <row r="18" spans="1:7" x14ac:dyDescent="0.2">
      <c r="A18">
        <v>20240410510073</v>
      </c>
      <c r="B18" t="s">
        <v>94</v>
      </c>
      <c r="C18">
        <v>0</v>
      </c>
      <c r="D18">
        <v>0</v>
      </c>
      <c r="E18">
        <v>0</v>
      </c>
      <c r="F18">
        <v>45</v>
      </c>
      <c r="G18">
        <f t="shared" si="0"/>
        <v>4.5</v>
      </c>
    </row>
    <row r="19" spans="1:7" x14ac:dyDescent="0.2">
      <c r="A19">
        <v>20240410510074</v>
      </c>
      <c r="B19" t="s">
        <v>95</v>
      </c>
      <c r="C19">
        <v>0</v>
      </c>
      <c r="D19">
        <v>0</v>
      </c>
      <c r="E19">
        <v>100</v>
      </c>
      <c r="F19">
        <v>100</v>
      </c>
      <c r="G19">
        <f t="shared" si="0"/>
        <v>40</v>
      </c>
    </row>
    <row r="20" spans="1:7" x14ac:dyDescent="0.2">
      <c r="A20">
        <v>20240410510075</v>
      </c>
      <c r="B20" t="s">
        <v>96</v>
      </c>
      <c r="C20">
        <v>0</v>
      </c>
      <c r="D20">
        <v>0</v>
      </c>
      <c r="E20">
        <v>0</v>
      </c>
      <c r="F20">
        <v>0</v>
      </c>
      <c r="G20">
        <f t="shared" si="0"/>
        <v>0</v>
      </c>
    </row>
    <row r="21" spans="1:7" x14ac:dyDescent="0.2">
      <c r="A21">
        <v>20240410510076</v>
      </c>
      <c r="B21" t="s">
        <v>97</v>
      </c>
      <c r="C21">
        <v>100</v>
      </c>
      <c r="D21">
        <v>100</v>
      </c>
      <c r="E21">
        <v>100</v>
      </c>
      <c r="F21">
        <v>100</v>
      </c>
      <c r="G21">
        <f t="shared" si="0"/>
        <v>100</v>
      </c>
    </row>
    <row r="22" spans="1:7" x14ac:dyDescent="0.2">
      <c r="A22">
        <v>20240410510077</v>
      </c>
      <c r="B22" t="s">
        <v>98</v>
      </c>
      <c r="C22">
        <v>75</v>
      </c>
      <c r="D22">
        <v>0</v>
      </c>
      <c r="E22">
        <v>75</v>
      </c>
      <c r="F22">
        <v>0</v>
      </c>
      <c r="G22">
        <f t="shared" si="0"/>
        <v>45</v>
      </c>
    </row>
    <row r="23" spans="1:7" x14ac:dyDescent="0.2">
      <c r="A23">
        <v>20240410510078</v>
      </c>
      <c r="B23" t="s">
        <v>99</v>
      </c>
      <c r="C23">
        <v>0</v>
      </c>
      <c r="D23">
        <v>0</v>
      </c>
      <c r="E23">
        <v>0</v>
      </c>
      <c r="F23">
        <v>45</v>
      </c>
      <c r="G23">
        <f t="shared" si="0"/>
        <v>4.5</v>
      </c>
    </row>
    <row r="24" spans="1:7" x14ac:dyDescent="0.2">
      <c r="A24">
        <v>20240410510079</v>
      </c>
      <c r="B24" t="s">
        <v>100</v>
      </c>
      <c r="C24">
        <v>0</v>
      </c>
      <c r="D24">
        <v>0</v>
      </c>
      <c r="E24">
        <v>0</v>
      </c>
      <c r="F24">
        <v>0</v>
      </c>
      <c r="G24">
        <f t="shared" si="0"/>
        <v>0</v>
      </c>
    </row>
    <row r="25" spans="1:7" x14ac:dyDescent="0.2">
      <c r="A25">
        <v>20240410510080</v>
      </c>
      <c r="B25" t="s">
        <v>101</v>
      </c>
      <c r="C25">
        <v>0</v>
      </c>
      <c r="D25">
        <v>0</v>
      </c>
      <c r="E25">
        <v>0</v>
      </c>
      <c r="F25">
        <v>0</v>
      </c>
      <c r="G25">
        <f t="shared" si="0"/>
        <v>0</v>
      </c>
    </row>
    <row r="26" spans="1:7" x14ac:dyDescent="0.2">
      <c r="A26">
        <v>20240410510081</v>
      </c>
      <c r="B26" t="s">
        <v>102</v>
      </c>
      <c r="C26">
        <v>0</v>
      </c>
      <c r="D26">
        <v>0</v>
      </c>
      <c r="E26">
        <v>0</v>
      </c>
      <c r="F26">
        <v>0</v>
      </c>
      <c r="G26">
        <f t="shared" si="0"/>
        <v>0</v>
      </c>
    </row>
    <row r="27" spans="1:7" x14ac:dyDescent="0.2">
      <c r="A27">
        <v>20240410510082</v>
      </c>
      <c r="B27" t="s">
        <v>103</v>
      </c>
      <c r="C27">
        <v>0</v>
      </c>
      <c r="D27">
        <v>0</v>
      </c>
      <c r="E27">
        <v>0</v>
      </c>
      <c r="F27">
        <v>65</v>
      </c>
      <c r="G27">
        <f t="shared" si="0"/>
        <v>6.5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J25" sqref="J2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20240410510057</v>
      </c>
      <c r="C5" t="s">
        <v>78</v>
      </c>
      <c r="D5">
        <v>157582</v>
      </c>
      <c r="E5" t="s">
        <v>1</v>
      </c>
      <c r="F5" t="s">
        <v>3</v>
      </c>
      <c r="G5" s="3">
        <f>'nilai partisipatif'!G2</f>
        <v>3.75</v>
      </c>
      <c r="H5" s="3">
        <v>30</v>
      </c>
      <c r="I5" s="3">
        <v>30</v>
      </c>
      <c r="J5" s="3">
        <v>30</v>
      </c>
      <c r="K5" s="3">
        <v>30</v>
      </c>
      <c r="L5" s="3">
        <v>30</v>
      </c>
      <c r="M5">
        <f>G5*Komponen!C10 + H5*Komponen!C11 + I5*Komponen!C12 + J5*Komponen!C13 + K5*Komponen!C14 + L5*Komponen!C15</f>
        <v>27.375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20240410510058</v>
      </c>
      <c r="C6" t="s">
        <v>79</v>
      </c>
      <c r="D6">
        <v>157583</v>
      </c>
      <c r="E6" t="s">
        <v>1</v>
      </c>
      <c r="F6" t="s">
        <v>3</v>
      </c>
      <c r="G6" s="13">
        <f>'nilai partisipatif'!G3</f>
        <v>0</v>
      </c>
      <c r="H6" s="3">
        <v>30</v>
      </c>
      <c r="I6" s="3">
        <v>30</v>
      </c>
      <c r="J6" s="3">
        <v>30</v>
      </c>
      <c r="K6" s="3">
        <v>30</v>
      </c>
      <c r="L6" s="3">
        <v>30</v>
      </c>
      <c r="M6">
        <f>G6*Komponen!C10 + H6*Komponen!C11 + I6*Komponen!C12 + J6*Komponen!C13 + K6*Komponen!C14 + L6*Komponen!C15</f>
        <v>27</v>
      </c>
      <c r="N6" t="str">
        <f t="shared" si="0"/>
        <v>D</v>
      </c>
    </row>
    <row r="7" spans="1:14" x14ac:dyDescent="0.2">
      <c r="A7">
        <v>3</v>
      </c>
      <c r="B7">
        <v>20240410510059</v>
      </c>
      <c r="C7" t="s">
        <v>80</v>
      </c>
      <c r="D7">
        <v>157584</v>
      </c>
      <c r="E7" t="s">
        <v>1</v>
      </c>
      <c r="F7" t="s">
        <v>3</v>
      </c>
      <c r="G7" s="3">
        <f>'nilai partisipatif'!G4</f>
        <v>97.5</v>
      </c>
      <c r="H7" s="3">
        <v>50</v>
      </c>
      <c r="I7" s="3">
        <v>50</v>
      </c>
      <c r="J7" s="3">
        <v>50</v>
      </c>
      <c r="K7" s="3">
        <v>50</v>
      </c>
      <c r="L7" s="3">
        <v>50</v>
      </c>
      <c r="M7">
        <f>G7*Komponen!C10 + H7*Komponen!C11 + I7*Komponen!C12 + J7*Komponen!C13 + K7*Komponen!C14 + L7*Komponen!C15</f>
        <v>54.75</v>
      </c>
      <c r="N7" t="str">
        <f t="shared" si="0"/>
        <v>C</v>
      </c>
    </row>
    <row r="8" spans="1:14" x14ac:dyDescent="0.2">
      <c r="A8">
        <v>4</v>
      </c>
      <c r="B8">
        <v>20240410510060</v>
      </c>
      <c r="C8" t="s">
        <v>81</v>
      </c>
      <c r="D8">
        <v>157585</v>
      </c>
      <c r="E8" t="s">
        <v>1</v>
      </c>
      <c r="F8" t="s">
        <v>3</v>
      </c>
      <c r="G8" s="3">
        <f>'nilai partisipatif'!G5</f>
        <v>97.5</v>
      </c>
      <c r="H8" s="3">
        <v>50</v>
      </c>
      <c r="I8" s="3">
        <v>50</v>
      </c>
      <c r="J8" s="3">
        <v>50</v>
      </c>
      <c r="K8" s="3">
        <v>50</v>
      </c>
      <c r="L8" s="3">
        <v>50</v>
      </c>
      <c r="M8">
        <f>G8*Komponen!C10 + H8*Komponen!C11 + I8*Komponen!C12 + J8*Komponen!C13 + K8*Komponen!C14 + L8*Komponen!C15</f>
        <v>54.75</v>
      </c>
      <c r="N8" t="str">
        <f t="shared" si="0"/>
        <v>C</v>
      </c>
    </row>
    <row r="9" spans="1:14" x14ac:dyDescent="0.2">
      <c r="A9">
        <v>5</v>
      </c>
      <c r="B9">
        <v>20240410510061</v>
      </c>
      <c r="C9" t="s">
        <v>82</v>
      </c>
      <c r="D9">
        <v>157586</v>
      </c>
      <c r="E9" t="s">
        <v>1</v>
      </c>
      <c r="F9" t="s">
        <v>3</v>
      </c>
      <c r="G9" s="3">
        <f>'nilai partisipatif'!G6</f>
        <v>98.75</v>
      </c>
      <c r="H9" s="3">
        <f>'hasil proyek uts uas'!G6</f>
        <v>65.5</v>
      </c>
      <c r="I9" s="3">
        <f>quiz!D6</f>
        <v>0</v>
      </c>
      <c r="J9" s="3">
        <f>tugas!H6</f>
        <v>12.5</v>
      </c>
      <c r="K9" s="3">
        <f>'hasil proyek uts uas'!G6</f>
        <v>65.5</v>
      </c>
      <c r="L9" s="3">
        <f>'hasil proyek uts uas'!G6</f>
        <v>65.5</v>
      </c>
      <c r="M9">
        <f>G9*Komponen!C10 + H9*Komponen!C11 + I9*Komponen!C12 + J9*Komponen!C13 + K9*Komponen!C14 + L9*Komponen!C15</f>
        <v>52.3</v>
      </c>
      <c r="N9" t="str">
        <f t="shared" si="0"/>
        <v>C</v>
      </c>
    </row>
    <row r="10" spans="1:14" x14ac:dyDescent="0.2">
      <c r="A10">
        <v>6</v>
      </c>
      <c r="B10">
        <v>20240410510062</v>
      </c>
      <c r="C10" t="s">
        <v>83</v>
      </c>
      <c r="D10">
        <v>157587</v>
      </c>
      <c r="E10" t="s">
        <v>1</v>
      </c>
      <c r="F10" t="s">
        <v>3</v>
      </c>
      <c r="G10" s="3">
        <f>'nilai partisipatif'!G7</f>
        <v>95</v>
      </c>
      <c r="H10" s="3">
        <v>50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54.5</v>
      </c>
      <c r="N10" t="str">
        <f t="shared" si="0"/>
        <v>C</v>
      </c>
    </row>
    <row r="11" spans="1:14" x14ac:dyDescent="0.2">
      <c r="A11">
        <v>7</v>
      </c>
      <c r="B11">
        <v>20240410510063</v>
      </c>
      <c r="C11" t="s">
        <v>84</v>
      </c>
      <c r="D11">
        <v>157588</v>
      </c>
      <c r="E11" t="s">
        <v>1</v>
      </c>
      <c r="F11" t="s">
        <v>3</v>
      </c>
      <c r="G11" s="3">
        <f>'nilai partisipatif'!G8</f>
        <v>100</v>
      </c>
      <c r="H11" s="3">
        <v>50</v>
      </c>
      <c r="I11" s="3">
        <v>50</v>
      </c>
      <c r="J11" s="3">
        <v>50</v>
      </c>
      <c r="K11" s="3">
        <v>50</v>
      </c>
      <c r="L11" s="3">
        <v>45</v>
      </c>
      <c r="M11">
        <f>G11*Komponen!C10 + H11*Komponen!C11 + I11*Komponen!C12 + J11*Komponen!C13 + K11*Komponen!C14 + L11*Komponen!C15</f>
        <v>54.5</v>
      </c>
      <c r="N11" t="str">
        <f t="shared" si="0"/>
        <v>C</v>
      </c>
    </row>
    <row r="12" spans="1:14" x14ac:dyDescent="0.2">
      <c r="A12">
        <v>8</v>
      </c>
      <c r="B12">
        <v>20240410510064</v>
      </c>
      <c r="C12" t="s">
        <v>85</v>
      </c>
      <c r="D12">
        <v>157589</v>
      </c>
      <c r="E12" t="s">
        <v>1</v>
      </c>
      <c r="F12" t="s">
        <v>3</v>
      </c>
      <c r="G12" s="3">
        <f>'nilai partisipatif'!G9</f>
        <v>100</v>
      </c>
      <c r="H12" s="3">
        <f>'hasil proyek uts uas'!G9</f>
        <v>96.5</v>
      </c>
      <c r="I12" s="3">
        <v>50</v>
      </c>
      <c r="J12" s="3">
        <v>34</v>
      </c>
      <c r="K12" s="3">
        <f>'hasil proyek uts uas'!G9</f>
        <v>96.5</v>
      </c>
      <c r="L12" s="3">
        <f>'hasil proyek uts uas'!G9</f>
        <v>96.5</v>
      </c>
      <c r="M12">
        <f>G12*Komponen!C10 + H12*Komponen!C11 + I12*Komponen!C12 + J12*Komponen!C13 + K12*Komponen!C14 + L12*Komponen!C15</f>
        <v>78.900000000000006</v>
      </c>
      <c r="N12" t="str">
        <f t="shared" si="0"/>
        <v>A-</v>
      </c>
    </row>
    <row r="13" spans="1:14" x14ac:dyDescent="0.2">
      <c r="A13">
        <v>9</v>
      </c>
      <c r="B13">
        <v>20240410510065</v>
      </c>
      <c r="C13" t="s">
        <v>86</v>
      </c>
      <c r="D13">
        <v>157590</v>
      </c>
      <c r="E13" t="s">
        <v>1</v>
      </c>
      <c r="F13" t="s">
        <v>3</v>
      </c>
      <c r="G13" s="3">
        <f>'nilai partisipatif'!G10</f>
        <v>98.75</v>
      </c>
      <c r="H13" s="3">
        <v>50</v>
      </c>
      <c r="I13" s="3">
        <v>50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54.875</v>
      </c>
      <c r="N13" t="str">
        <f t="shared" si="0"/>
        <v>C</v>
      </c>
    </row>
    <row r="14" spans="1:14" x14ac:dyDescent="0.2">
      <c r="A14">
        <v>10</v>
      </c>
      <c r="B14">
        <v>20240410510066</v>
      </c>
      <c r="C14" t="s">
        <v>87</v>
      </c>
      <c r="D14">
        <v>157591</v>
      </c>
      <c r="E14" t="s">
        <v>1</v>
      </c>
      <c r="F14" t="s">
        <v>3</v>
      </c>
      <c r="G14" s="3">
        <f>'nilai partisipatif'!G11</f>
        <v>10</v>
      </c>
      <c r="H14" s="3">
        <v>35</v>
      </c>
      <c r="I14" s="3">
        <v>35</v>
      </c>
      <c r="J14" s="3">
        <v>35</v>
      </c>
      <c r="K14" s="3">
        <v>35</v>
      </c>
      <c r="L14" s="3">
        <v>35</v>
      </c>
      <c r="M14">
        <f>G14*Komponen!C10 + H14*Komponen!C11 + I14*Komponen!C12 + J14*Komponen!C13 + K14*Komponen!C14 + L14*Komponen!C15</f>
        <v>32.5</v>
      </c>
      <c r="N14" t="str">
        <f t="shared" si="0"/>
        <v>D</v>
      </c>
    </row>
    <row r="15" spans="1:14" x14ac:dyDescent="0.2">
      <c r="A15">
        <v>11</v>
      </c>
      <c r="B15">
        <v>20240410510067</v>
      </c>
      <c r="C15" t="s">
        <v>88</v>
      </c>
      <c r="D15">
        <v>157592</v>
      </c>
      <c r="E15" t="s">
        <v>1</v>
      </c>
      <c r="F15" t="s">
        <v>3</v>
      </c>
      <c r="G15" s="3">
        <f>'nilai partisipatif'!G12</f>
        <v>97.5</v>
      </c>
      <c r="H15" s="3">
        <v>50</v>
      </c>
      <c r="I15" s="3">
        <v>50</v>
      </c>
      <c r="J15" s="3">
        <v>50</v>
      </c>
      <c r="K15" s="3">
        <v>50</v>
      </c>
      <c r="L15" s="3">
        <v>50</v>
      </c>
      <c r="M15">
        <f>G15*Komponen!C10 + H15*Komponen!C11 + I15*Komponen!C12 + J15*Komponen!C13 + K15*Komponen!C14 + L15*Komponen!C15</f>
        <v>54.75</v>
      </c>
      <c r="N15" t="str">
        <f t="shared" si="0"/>
        <v>C</v>
      </c>
    </row>
    <row r="16" spans="1:14" x14ac:dyDescent="0.2">
      <c r="A16">
        <v>12</v>
      </c>
      <c r="B16">
        <v>20240410510068</v>
      </c>
      <c r="C16" t="s">
        <v>89</v>
      </c>
      <c r="D16">
        <v>157593</v>
      </c>
      <c r="E16" t="s">
        <v>1</v>
      </c>
      <c r="F16" t="s">
        <v>3</v>
      </c>
      <c r="G16" s="3">
        <f>'nilai partisipatif'!G13</f>
        <v>97.5</v>
      </c>
      <c r="H16" s="3">
        <v>50</v>
      </c>
      <c r="I16" s="3">
        <v>50</v>
      </c>
      <c r="J16" s="3">
        <v>50</v>
      </c>
      <c r="K16" s="3">
        <v>50</v>
      </c>
      <c r="L16" s="3">
        <v>50</v>
      </c>
      <c r="M16">
        <f>G16*Komponen!C10 + H16*Komponen!C11 + I16*Komponen!C12 + J16*Komponen!C13 + K16*Komponen!C14 + L16*Komponen!C15</f>
        <v>54.75</v>
      </c>
      <c r="N16" t="str">
        <f t="shared" si="0"/>
        <v>C</v>
      </c>
    </row>
    <row r="17" spans="1:14" x14ac:dyDescent="0.2">
      <c r="A17">
        <v>13</v>
      </c>
      <c r="B17">
        <v>20240410510069</v>
      </c>
      <c r="C17" t="s">
        <v>90</v>
      </c>
      <c r="D17">
        <v>157594</v>
      </c>
      <c r="E17" t="s">
        <v>1</v>
      </c>
      <c r="F17" t="s">
        <v>3</v>
      </c>
      <c r="G17" s="3">
        <f>'nilai partisipatif'!G14</f>
        <v>92.5</v>
      </c>
      <c r="H17" s="3">
        <v>30</v>
      </c>
      <c r="I17" s="3">
        <v>30</v>
      </c>
      <c r="J17" s="3">
        <v>30</v>
      </c>
      <c r="K17" s="3">
        <v>30</v>
      </c>
      <c r="L17" s="3">
        <v>30</v>
      </c>
      <c r="M17">
        <f>G17*Komponen!C10 + H17*Komponen!C11 + I17*Komponen!C12 + J17*Komponen!C13 + K17*Komponen!C14 + L17*Komponen!C15</f>
        <v>36.25</v>
      </c>
      <c r="N17" t="str">
        <f t="shared" si="0"/>
        <v>D</v>
      </c>
    </row>
    <row r="18" spans="1:14" x14ac:dyDescent="0.2">
      <c r="A18">
        <v>14</v>
      </c>
      <c r="B18">
        <v>20240410510070</v>
      </c>
      <c r="C18" t="s">
        <v>91</v>
      </c>
      <c r="D18">
        <v>157595</v>
      </c>
      <c r="E18" t="s">
        <v>1</v>
      </c>
      <c r="F18" t="s">
        <v>3</v>
      </c>
      <c r="G18" s="3">
        <f>'nilai partisipatif'!G15</f>
        <v>97.5</v>
      </c>
      <c r="H18" s="3">
        <v>50</v>
      </c>
      <c r="I18" s="3">
        <v>50</v>
      </c>
      <c r="J18" s="3">
        <v>50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54.75</v>
      </c>
      <c r="N18" t="str">
        <f t="shared" si="0"/>
        <v>C</v>
      </c>
    </row>
    <row r="19" spans="1:14" x14ac:dyDescent="0.2">
      <c r="A19">
        <v>15</v>
      </c>
      <c r="B19">
        <v>20240410510071</v>
      </c>
      <c r="C19" t="s">
        <v>92</v>
      </c>
      <c r="D19">
        <v>157596</v>
      </c>
      <c r="E19" t="s">
        <v>1</v>
      </c>
      <c r="F19" t="s">
        <v>3</v>
      </c>
      <c r="G19" s="3">
        <f>'nilai partisipatif'!G16</f>
        <v>98.75</v>
      </c>
      <c r="H19" s="3">
        <v>50</v>
      </c>
      <c r="I19" s="3">
        <v>50</v>
      </c>
      <c r="J19" s="3">
        <v>50</v>
      </c>
      <c r="K19" s="3">
        <v>50</v>
      </c>
      <c r="L19" s="3">
        <v>50</v>
      </c>
      <c r="M19">
        <f>G19*Komponen!C10 + H19*Komponen!C11 + I19*Komponen!C12 + J19*Komponen!C13 + K19*Komponen!C14 + L19*Komponen!C15</f>
        <v>54.875</v>
      </c>
      <c r="N19" t="str">
        <f t="shared" si="0"/>
        <v>C</v>
      </c>
    </row>
    <row r="20" spans="1:14" x14ac:dyDescent="0.2">
      <c r="A20">
        <v>16</v>
      </c>
      <c r="B20">
        <v>20240410510072</v>
      </c>
      <c r="C20" t="s">
        <v>93</v>
      </c>
      <c r="D20">
        <v>157597</v>
      </c>
      <c r="E20" t="s">
        <v>1</v>
      </c>
      <c r="F20" t="s">
        <v>3</v>
      </c>
      <c r="G20" s="3">
        <f>'nilai partisipatif'!G17</f>
        <v>97.5</v>
      </c>
      <c r="H20" s="3">
        <v>50</v>
      </c>
      <c r="I20" s="3">
        <v>50</v>
      </c>
      <c r="J20" s="3">
        <v>50</v>
      </c>
      <c r="K20" s="3">
        <v>50</v>
      </c>
      <c r="L20" s="3">
        <v>50</v>
      </c>
      <c r="M20">
        <f>G20*Komponen!C10 + H20*Komponen!C11 + I20*Komponen!C12 + J20*Komponen!C13 + K20*Komponen!C14 + L20*Komponen!C15</f>
        <v>54.75</v>
      </c>
      <c r="N20" t="str">
        <f t="shared" si="0"/>
        <v>C</v>
      </c>
    </row>
    <row r="21" spans="1:14" x14ac:dyDescent="0.2">
      <c r="A21">
        <v>17</v>
      </c>
      <c r="B21">
        <v>20240410510073</v>
      </c>
      <c r="C21" t="s">
        <v>94</v>
      </c>
      <c r="D21">
        <v>157598</v>
      </c>
      <c r="E21" t="s">
        <v>1</v>
      </c>
      <c r="F21" t="s">
        <v>3</v>
      </c>
      <c r="G21" s="3">
        <f>'nilai partisipatif'!G18</f>
        <v>96.25</v>
      </c>
      <c r="H21" s="3">
        <v>50</v>
      </c>
      <c r="I21" s="3">
        <v>50</v>
      </c>
      <c r="J21" s="3">
        <v>50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54.625</v>
      </c>
      <c r="N21" t="str">
        <f t="shared" si="0"/>
        <v>C</v>
      </c>
    </row>
    <row r="22" spans="1:14" x14ac:dyDescent="0.2">
      <c r="A22">
        <v>18</v>
      </c>
      <c r="B22">
        <v>20240410510074</v>
      </c>
      <c r="C22" t="s">
        <v>95</v>
      </c>
      <c r="D22">
        <v>157599</v>
      </c>
      <c r="E22" t="s">
        <v>1</v>
      </c>
      <c r="F22" t="s">
        <v>3</v>
      </c>
      <c r="G22" s="3">
        <f>'nilai partisipatif'!G19</f>
        <v>98.75</v>
      </c>
      <c r="H22" s="3">
        <v>50</v>
      </c>
      <c r="I22" s="3">
        <v>50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54.875</v>
      </c>
      <c r="N22" t="str">
        <f t="shared" si="0"/>
        <v>C</v>
      </c>
    </row>
    <row r="23" spans="1:14" x14ac:dyDescent="0.2">
      <c r="A23">
        <v>19</v>
      </c>
      <c r="B23">
        <v>20240410510075</v>
      </c>
      <c r="C23" t="s">
        <v>96</v>
      </c>
      <c r="D23">
        <v>157600</v>
      </c>
      <c r="E23" t="s">
        <v>1</v>
      </c>
      <c r="F23" t="s">
        <v>3</v>
      </c>
      <c r="G23" s="3">
        <f>'nilai partisipatif'!G20</f>
        <v>95</v>
      </c>
      <c r="H23" s="3">
        <v>30</v>
      </c>
      <c r="I23" s="3">
        <v>30</v>
      </c>
      <c r="J23" s="3">
        <v>30</v>
      </c>
      <c r="K23" s="3">
        <v>30</v>
      </c>
      <c r="L23" s="3">
        <v>30</v>
      </c>
      <c r="M23">
        <f>G23*Komponen!C10 + H23*Komponen!C11 + I23*Komponen!C12 + J23*Komponen!C13 + K23*Komponen!C14 + L23*Komponen!C15</f>
        <v>36.5</v>
      </c>
      <c r="N23" t="str">
        <f t="shared" si="0"/>
        <v>D</v>
      </c>
    </row>
    <row r="24" spans="1:14" x14ac:dyDescent="0.2">
      <c r="A24">
        <v>20</v>
      </c>
      <c r="B24">
        <v>20240410510076</v>
      </c>
      <c r="C24" t="s">
        <v>97</v>
      </c>
      <c r="D24">
        <v>157601</v>
      </c>
      <c r="E24" t="s">
        <v>1</v>
      </c>
      <c r="F24" t="s">
        <v>3</v>
      </c>
      <c r="G24" s="13">
        <f>'nilai partisipatif'!G21</f>
        <v>100</v>
      </c>
      <c r="H24" s="3">
        <f>'hasil proyek uts uas'!G21</f>
        <v>100</v>
      </c>
      <c r="I24" s="3">
        <f>quiz!D21</f>
        <v>0</v>
      </c>
      <c r="J24" s="3">
        <v>35</v>
      </c>
      <c r="K24" s="3">
        <f>'hasil proyek uts uas'!G21</f>
        <v>100</v>
      </c>
      <c r="L24" s="3">
        <f>'hasil proyek uts uas'!G21</f>
        <v>100</v>
      </c>
      <c r="M24">
        <f>G24*Komponen!C10 + H24*Komponen!C11 + I24*Komponen!C12 + J24*Komponen!C13 + K24*Komponen!C14 + L24*Komponen!C15</f>
        <v>78.75</v>
      </c>
      <c r="N24" t="str">
        <f t="shared" si="0"/>
        <v>A-</v>
      </c>
    </row>
    <row r="25" spans="1:14" x14ac:dyDescent="0.2">
      <c r="A25">
        <v>21</v>
      </c>
      <c r="B25">
        <v>20240410510077</v>
      </c>
      <c r="C25" t="s">
        <v>98</v>
      </c>
      <c r="D25">
        <v>157602</v>
      </c>
      <c r="E25" t="s">
        <v>1</v>
      </c>
      <c r="F25" t="s">
        <v>3</v>
      </c>
      <c r="G25" s="3">
        <f>'nilai partisipatif'!G22</f>
        <v>100</v>
      </c>
      <c r="H25" s="3">
        <v>50</v>
      </c>
      <c r="I25" s="3">
        <v>50</v>
      </c>
      <c r="J25" s="3">
        <v>50</v>
      </c>
      <c r="K25" s="3">
        <v>50</v>
      </c>
      <c r="L25" s="3">
        <v>45</v>
      </c>
      <c r="M25">
        <f>G25*Komponen!C10 + H25*Komponen!C11 + I25*Komponen!C12 + J25*Komponen!C13 + K25*Komponen!C14 + L25*Komponen!C15</f>
        <v>54.5</v>
      </c>
      <c r="N25" t="str">
        <f t="shared" si="0"/>
        <v>C</v>
      </c>
    </row>
    <row r="26" spans="1:14" x14ac:dyDescent="0.2">
      <c r="A26">
        <v>22</v>
      </c>
      <c r="B26">
        <v>20240410510078</v>
      </c>
      <c r="C26" t="s">
        <v>99</v>
      </c>
      <c r="D26">
        <v>157603</v>
      </c>
      <c r="E26" t="s">
        <v>1</v>
      </c>
      <c r="F26" t="s">
        <v>3</v>
      </c>
      <c r="G26" s="3">
        <f>'nilai partisipatif'!G23</f>
        <v>91.25</v>
      </c>
      <c r="H26" s="3">
        <v>30</v>
      </c>
      <c r="I26" s="3">
        <v>30</v>
      </c>
      <c r="J26" s="3">
        <v>30</v>
      </c>
      <c r="K26" s="3">
        <v>30</v>
      </c>
      <c r="L26" s="3">
        <v>30</v>
      </c>
      <c r="M26">
        <f>G26*Komponen!C10 + H26*Komponen!C11 + I26*Komponen!C12 + J26*Komponen!C13 + K26*Komponen!C14 + L26*Komponen!C15</f>
        <v>36.125</v>
      </c>
      <c r="N26" t="str">
        <f t="shared" si="0"/>
        <v>D</v>
      </c>
    </row>
    <row r="27" spans="1:14" x14ac:dyDescent="0.2">
      <c r="A27">
        <v>23</v>
      </c>
      <c r="B27">
        <v>20240410510079</v>
      </c>
      <c r="C27" t="s">
        <v>100</v>
      </c>
      <c r="D27">
        <v>157604</v>
      </c>
      <c r="E27" t="s">
        <v>1</v>
      </c>
      <c r="F27" t="s">
        <v>3</v>
      </c>
      <c r="G27" s="3">
        <f>'nilai partisipatif'!G24</f>
        <v>98.75</v>
      </c>
      <c r="H27" s="3">
        <v>30</v>
      </c>
      <c r="I27" s="3">
        <v>30</v>
      </c>
      <c r="J27" s="3">
        <v>30</v>
      </c>
      <c r="K27" s="3">
        <v>30</v>
      </c>
      <c r="L27" s="3">
        <v>30</v>
      </c>
      <c r="M27">
        <f>G27*Komponen!C10 + H27*Komponen!C11 + I27*Komponen!C12 + J27*Komponen!C13 + K27*Komponen!C14 + L27*Komponen!C15</f>
        <v>36.875</v>
      </c>
      <c r="N27" t="str">
        <f t="shared" si="0"/>
        <v>D</v>
      </c>
    </row>
    <row r="28" spans="1:14" x14ac:dyDescent="0.2">
      <c r="A28">
        <v>24</v>
      </c>
      <c r="B28">
        <v>20240410510080</v>
      </c>
      <c r="C28" t="s">
        <v>101</v>
      </c>
      <c r="D28">
        <v>157605</v>
      </c>
      <c r="E28" t="s">
        <v>1</v>
      </c>
      <c r="F28" t="s">
        <v>3</v>
      </c>
      <c r="G28" s="3">
        <f>'nilai partisipatif'!G25</f>
        <v>98.75</v>
      </c>
      <c r="H28" s="3">
        <v>30</v>
      </c>
      <c r="I28" s="3">
        <v>30</v>
      </c>
      <c r="J28" s="3">
        <v>30</v>
      </c>
      <c r="K28" s="3">
        <v>30</v>
      </c>
      <c r="L28" s="3">
        <v>30</v>
      </c>
      <c r="M28">
        <f>G28*Komponen!C10 + H28*Komponen!C11 + I28*Komponen!C12 + J28*Komponen!C13 + K28*Komponen!C14 + L28*Komponen!C15</f>
        <v>36.875</v>
      </c>
      <c r="N28" t="str">
        <f t="shared" si="0"/>
        <v>D</v>
      </c>
    </row>
    <row r="29" spans="1:14" x14ac:dyDescent="0.2">
      <c r="A29">
        <v>25</v>
      </c>
      <c r="B29">
        <v>20240410510081</v>
      </c>
      <c r="C29" t="s">
        <v>102</v>
      </c>
      <c r="D29">
        <v>157606</v>
      </c>
      <c r="E29" t="s">
        <v>1</v>
      </c>
      <c r="F29" t="s">
        <v>3</v>
      </c>
      <c r="G29" s="3">
        <f>'nilai partisipatif'!G26</f>
        <v>1.25</v>
      </c>
      <c r="H29" s="3">
        <v>30</v>
      </c>
      <c r="I29" s="3">
        <v>30</v>
      </c>
      <c r="J29" s="3">
        <v>30</v>
      </c>
      <c r="K29" s="3">
        <v>30</v>
      </c>
      <c r="L29" s="3">
        <v>30</v>
      </c>
      <c r="M29">
        <f>G29*Komponen!C10 + H29*Komponen!C11 + I29*Komponen!C12 + J29*Komponen!C13 + K29*Komponen!C14 + L29*Komponen!C15</f>
        <v>27.125</v>
      </c>
      <c r="N29" t="str">
        <f t="shared" si="0"/>
        <v>D</v>
      </c>
    </row>
    <row r="30" spans="1:14" x14ac:dyDescent="0.2">
      <c r="A30">
        <v>26</v>
      </c>
      <c r="B30">
        <v>20240410510082</v>
      </c>
      <c r="C30" t="s">
        <v>103</v>
      </c>
      <c r="D30">
        <v>157607</v>
      </c>
      <c r="E30" t="s">
        <v>1</v>
      </c>
      <c r="F30" t="s">
        <v>3</v>
      </c>
      <c r="G30" s="3">
        <f>'nilai partisipatif'!G27</f>
        <v>100</v>
      </c>
      <c r="H30" s="13">
        <v>50</v>
      </c>
      <c r="I30" s="13">
        <v>50</v>
      </c>
      <c r="J30" s="13">
        <v>50</v>
      </c>
      <c r="K30" s="13">
        <v>50</v>
      </c>
      <c r="L30" s="13">
        <v>45</v>
      </c>
      <c r="M30">
        <f>G30*Komponen!C10 + H30*Komponen!C11 + I30*Komponen!C12 + J30*Komponen!C13 + K30*Komponen!C14 + L30*Komponen!C15</f>
        <v>54.5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E30E1-AE0F-394C-83F6-CAE3EF0E3F8B}">
  <dimension ref="A1:J27"/>
  <sheetViews>
    <sheetView workbookViewId="0">
      <selection activeCell="M19" sqref="M19"/>
    </sheetView>
  </sheetViews>
  <sheetFormatPr baseColWidth="10" defaultRowHeight="15" x14ac:dyDescent="0.2"/>
  <cols>
    <col min="2" max="2" width="23.5" bestFit="1" customWidth="1"/>
    <col min="3" max="3" width="18.6640625" customWidth="1"/>
    <col min="4" max="4" width="12.6640625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>
        <v>20240410510057</v>
      </c>
      <c r="B2" t="s">
        <v>78</v>
      </c>
      <c r="C2">
        <v>3.75</v>
      </c>
      <c r="D2">
        <v>30</v>
      </c>
      <c r="E2">
        <v>30</v>
      </c>
      <c r="F2">
        <v>30</v>
      </c>
      <c r="G2">
        <v>30</v>
      </c>
      <c r="H2">
        <v>30</v>
      </c>
      <c r="I2">
        <v>27.375</v>
      </c>
      <c r="J2" t="s">
        <v>31</v>
      </c>
    </row>
    <row r="3" spans="1:10" x14ac:dyDescent="0.2">
      <c r="A3">
        <v>20240410510058</v>
      </c>
      <c r="B3" t="s">
        <v>79</v>
      </c>
      <c r="C3">
        <v>0</v>
      </c>
      <c r="D3">
        <v>30</v>
      </c>
      <c r="E3">
        <v>30</v>
      </c>
      <c r="F3">
        <v>30</v>
      </c>
      <c r="G3">
        <v>30</v>
      </c>
      <c r="H3">
        <v>30</v>
      </c>
      <c r="I3">
        <v>27</v>
      </c>
      <c r="J3" t="s">
        <v>31</v>
      </c>
    </row>
    <row r="4" spans="1:10" x14ac:dyDescent="0.2">
      <c r="A4">
        <v>20240410510059</v>
      </c>
      <c r="B4" t="s">
        <v>80</v>
      </c>
      <c r="C4">
        <v>97.5</v>
      </c>
      <c r="D4">
        <v>50</v>
      </c>
      <c r="E4">
        <v>50</v>
      </c>
      <c r="F4">
        <v>50</v>
      </c>
      <c r="G4">
        <v>50</v>
      </c>
      <c r="H4">
        <v>50</v>
      </c>
      <c r="I4">
        <v>54.75</v>
      </c>
      <c r="J4" t="s">
        <v>34</v>
      </c>
    </row>
    <row r="5" spans="1:10" x14ac:dyDescent="0.2">
      <c r="A5">
        <v>20240410510060</v>
      </c>
      <c r="B5" t="s">
        <v>81</v>
      </c>
      <c r="C5">
        <v>97.5</v>
      </c>
      <c r="D5">
        <v>50</v>
      </c>
      <c r="E5">
        <v>50</v>
      </c>
      <c r="F5">
        <v>50</v>
      </c>
      <c r="G5">
        <v>50</v>
      </c>
      <c r="H5">
        <v>50</v>
      </c>
      <c r="I5">
        <v>54.75</v>
      </c>
      <c r="J5" t="s">
        <v>34</v>
      </c>
    </row>
    <row r="6" spans="1:10" x14ac:dyDescent="0.2">
      <c r="A6">
        <v>20240410510061</v>
      </c>
      <c r="B6" t="s">
        <v>82</v>
      </c>
      <c r="C6">
        <v>98.75</v>
      </c>
      <c r="D6">
        <v>65.5</v>
      </c>
      <c r="E6">
        <v>0</v>
      </c>
      <c r="F6">
        <v>12.5</v>
      </c>
      <c r="G6">
        <v>65.5</v>
      </c>
      <c r="H6">
        <v>65.5</v>
      </c>
      <c r="I6">
        <v>52.3</v>
      </c>
      <c r="J6" t="s">
        <v>34</v>
      </c>
    </row>
    <row r="7" spans="1:10" x14ac:dyDescent="0.2">
      <c r="A7">
        <v>20240410510062</v>
      </c>
      <c r="B7" t="s">
        <v>83</v>
      </c>
      <c r="C7">
        <v>95</v>
      </c>
      <c r="D7">
        <v>50</v>
      </c>
      <c r="E7">
        <v>50</v>
      </c>
      <c r="F7">
        <v>50</v>
      </c>
      <c r="G7">
        <v>50</v>
      </c>
      <c r="H7">
        <v>50</v>
      </c>
      <c r="I7">
        <v>54.5</v>
      </c>
      <c r="J7" t="s">
        <v>34</v>
      </c>
    </row>
    <row r="8" spans="1:10" x14ac:dyDescent="0.2">
      <c r="A8">
        <v>20240410510063</v>
      </c>
      <c r="B8" t="s">
        <v>84</v>
      </c>
      <c r="C8">
        <v>100</v>
      </c>
      <c r="D8">
        <v>50</v>
      </c>
      <c r="E8">
        <v>50</v>
      </c>
      <c r="F8">
        <v>50</v>
      </c>
      <c r="G8">
        <v>50</v>
      </c>
      <c r="H8">
        <v>45</v>
      </c>
      <c r="I8">
        <v>54.5</v>
      </c>
      <c r="J8" t="s">
        <v>34</v>
      </c>
    </row>
    <row r="9" spans="1:10" x14ac:dyDescent="0.2">
      <c r="A9">
        <v>20240410510064</v>
      </c>
      <c r="B9" t="s">
        <v>85</v>
      </c>
      <c r="C9">
        <v>100</v>
      </c>
      <c r="D9">
        <v>96.5</v>
      </c>
      <c r="E9">
        <v>50</v>
      </c>
      <c r="F9">
        <v>34.166666666666664</v>
      </c>
      <c r="G9">
        <v>96.5</v>
      </c>
      <c r="H9">
        <v>96.5</v>
      </c>
      <c r="I9">
        <v>78.941666666666677</v>
      </c>
      <c r="J9" t="s">
        <v>49</v>
      </c>
    </row>
    <row r="10" spans="1:10" x14ac:dyDescent="0.2">
      <c r="A10">
        <v>20240410510065</v>
      </c>
      <c r="B10" t="s">
        <v>86</v>
      </c>
      <c r="C10">
        <v>98.75</v>
      </c>
      <c r="D10">
        <v>50</v>
      </c>
      <c r="E10">
        <v>50</v>
      </c>
      <c r="F10">
        <v>50</v>
      </c>
      <c r="G10">
        <v>50</v>
      </c>
      <c r="H10">
        <v>50</v>
      </c>
      <c r="I10">
        <v>54.875</v>
      </c>
      <c r="J10" t="s">
        <v>34</v>
      </c>
    </row>
    <row r="11" spans="1:10" x14ac:dyDescent="0.2">
      <c r="A11">
        <v>20240410510066</v>
      </c>
      <c r="B11" t="s">
        <v>87</v>
      </c>
      <c r="C11">
        <v>10</v>
      </c>
      <c r="D11">
        <v>35</v>
      </c>
      <c r="E11">
        <v>35</v>
      </c>
      <c r="F11">
        <v>35</v>
      </c>
      <c r="G11">
        <v>35</v>
      </c>
      <c r="H11">
        <v>35</v>
      </c>
      <c r="I11">
        <v>32.5</v>
      </c>
      <c r="J11" t="s">
        <v>31</v>
      </c>
    </row>
    <row r="12" spans="1:10" x14ac:dyDescent="0.2">
      <c r="A12">
        <v>20240410510067</v>
      </c>
      <c r="B12" t="s">
        <v>88</v>
      </c>
      <c r="C12">
        <v>97.5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54.75</v>
      </c>
      <c r="J12" t="s">
        <v>34</v>
      </c>
    </row>
    <row r="13" spans="1:10" x14ac:dyDescent="0.2">
      <c r="A13">
        <v>20240410510068</v>
      </c>
      <c r="B13" t="s">
        <v>89</v>
      </c>
      <c r="C13">
        <v>97.5</v>
      </c>
      <c r="D13">
        <v>50</v>
      </c>
      <c r="E13">
        <v>50</v>
      </c>
      <c r="F13">
        <v>50</v>
      </c>
      <c r="G13">
        <v>50</v>
      </c>
      <c r="H13">
        <v>50</v>
      </c>
      <c r="I13">
        <v>54.75</v>
      </c>
      <c r="J13" t="s">
        <v>34</v>
      </c>
    </row>
    <row r="14" spans="1:10" x14ac:dyDescent="0.2">
      <c r="A14">
        <v>20240410510069</v>
      </c>
      <c r="B14" t="s">
        <v>90</v>
      </c>
      <c r="C14">
        <v>92.5</v>
      </c>
      <c r="D14">
        <v>30</v>
      </c>
      <c r="E14">
        <v>30</v>
      </c>
      <c r="F14">
        <v>30</v>
      </c>
      <c r="G14">
        <v>30</v>
      </c>
      <c r="H14">
        <v>30</v>
      </c>
      <c r="I14">
        <v>36.25</v>
      </c>
      <c r="J14" t="s">
        <v>31</v>
      </c>
    </row>
    <row r="15" spans="1:10" x14ac:dyDescent="0.2">
      <c r="A15">
        <v>20240410510070</v>
      </c>
      <c r="B15" t="s">
        <v>91</v>
      </c>
      <c r="C15">
        <v>97.5</v>
      </c>
      <c r="D15">
        <v>50</v>
      </c>
      <c r="E15">
        <v>50</v>
      </c>
      <c r="F15">
        <v>50</v>
      </c>
      <c r="G15">
        <v>50</v>
      </c>
      <c r="H15">
        <v>50</v>
      </c>
      <c r="I15">
        <v>54.75</v>
      </c>
      <c r="J15" t="s">
        <v>34</v>
      </c>
    </row>
    <row r="16" spans="1:10" x14ac:dyDescent="0.2">
      <c r="A16">
        <v>20240410510071</v>
      </c>
      <c r="B16" t="s">
        <v>92</v>
      </c>
      <c r="C16">
        <v>98.75</v>
      </c>
      <c r="D16">
        <v>50</v>
      </c>
      <c r="E16">
        <v>50</v>
      </c>
      <c r="F16">
        <v>50</v>
      </c>
      <c r="G16">
        <v>50</v>
      </c>
      <c r="H16">
        <v>50</v>
      </c>
      <c r="I16">
        <v>54.875</v>
      </c>
      <c r="J16" t="s">
        <v>34</v>
      </c>
    </row>
    <row r="17" spans="1:10" x14ac:dyDescent="0.2">
      <c r="A17">
        <v>20240410510072</v>
      </c>
      <c r="B17" t="s">
        <v>93</v>
      </c>
      <c r="C17">
        <v>97.5</v>
      </c>
      <c r="D17">
        <v>50</v>
      </c>
      <c r="E17">
        <v>50</v>
      </c>
      <c r="F17">
        <v>50</v>
      </c>
      <c r="G17">
        <v>50</v>
      </c>
      <c r="H17">
        <v>50</v>
      </c>
      <c r="I17">
        <v>54.75</v>
      </c>
      <c r="J17" t="s">
        <v>34</v>
      </c>
    </row>
    <row r="18" spans="1:10" x14ac:dyDescent="0.2">
      <c r="A18">
        <v>20240410510073</v>
      </c>
      <c r="B18" t="s">
        <v>94</v>
      </c>
      <c r="C18">
        <v>96.25</v>
      </c>
      <c r="D18">
        <v>50</v>
      </c>
      <c r="E18">
        <v>50</v>
      </c>
      <c r="F18">
        <v>50</v>
      </c>
      <c r="G18">
        <v>50</v>
      </c>
      <c r="H18">
        <v>50</v>
      </c>
      <c r="I18">
        <v>54.625</v>
      </c>
      <c r="J18" t="s">
        <v>34</v>
      </c>
    </row>
    <row r="19" spans="1:10" x14ac:dyDescent="0.2">
      <c r="A19">
        <v>20240410510074</v>
      </c>
      <c r="B19" t="s">
        <v>95</v>
      </c>
      <c r="C19">
        <v>98.75</v>
      </c>
      <c r="D19">
        <v>50</v>
      </c>
      <c r="E19">
        <v>50</v>
      </c>
      <c r="F19">
        <v>50</v>
      </c>
      <c r="G19">
        <v>50</v>
      </c>
      <c r="H19">
        <v>50</v>
      </c>
      <c r="I19">
        <v>54.875</v>
      </c>
      <c r="J19" t="s">
        <v>34</v>
      </c>
    </row>
    <row r="20" spans="1:10" x14ac:dyDescent="0.2">
      <c r="A20">
        <v>20240410510075</v>
      </c>
      <c r="B20" t="s">
        <v>96</v>
      </c>
      <c r="C20">
        <v>95</v>
      </c>
      <c r="D20">
        <v>30</v>
      </c>
      <c r="E20">
        <v>30</v>
      </c>
      <c r="F20">
        <v>30</v>
      </c>
      <c r="G20">
        <v>30</v>
      </c>
      <c r="H20">
        <v>30</v>
      </c>
      <c r="I20">
        <v>36.5</v>
      </c>
      <c r="J20" t="s">
        <v>31</v>
      </c>
    </row>
    <row r="21" spans="1:10" x14ac:dyDescent="0.2">
      <c r="A21">
        <v>20240410510076</v>
      </c>
      <c r="B21" t="s">
        <v>97</v>
      </c>
      <c r="C21">
        <v>100</v>
      </c>
      <c r="D21">
        <v>100</v>
      </c>
      <c r="E21">
        <v>0</v>
      </c>
      <c r="F21">
        <v>35.555555555555557</v>
      </c>
      <c r="G21">
        <v>100</v>
      </c>
      <c r="H21">
        <v>100</v>
      </c>
      <c r="I21">
        <v>78.888888888888886</v>
      </c>
      <c r="J21" t="s">
        <v>49</v>
      </c>
    </row>
    <row r="22" spans="1:10" x14ac:dyDescent="0.2">
      <c r="A22">
        <v>20240410510077</v>
      </c>
      <c r="B22" t="s">
        <v>98</v>
      </c>
      <c r="C22">
        <v>100</v>
      </c>
      <c r="D22">
        <v>50</v>
      </c>
      <c r="E22">
        <v>50</v>
      </c>
      <c r="F22">
        <v>50</v>
      </c>
      <c r="G22">
        <v>50</v>
      </c>
      <c r="H22">
        <v>45</v>
      </c>
      <c r="I22">
        <v>54.5</v>
      </c>
      <c r="J22" t="s">
        <v>34</v>
      </c>
    </row>
    <row r="23" spans="1:10" x14ac:dyDescent="0.2">
      <c r="A23">
        <v>20240410510078</v>
      </c>
      <c r="B23" t="s">
        <v>99</v>
      </c>
      <c r="C23">
        <v>91.25</v>
      </c>
      <c r="D23">
        <v>30</v>
      </c>
      <c r="E23">
        <v>30</v>
      </c>
      <c r="F23">
        <v>30</v>
      </c>
      <c r="G23">
        <v>30</v>
      </c>
      <c r="H23">
        <v>30</v>
      </c>
      <c r="I23">
        <v>36.125</v>
      </c>
      <c r="J23" t="s">
        <v>31</v>
      </c>
    </row>
    <row r="24" spans="1:10" x14ac:dyDescent="0.2">
      <c r="A24">
        <v>20240410510079</v>
      </c>
      <c r="B24" t="s">
        <v>100</v>
      </c>
      <c r="C24">
        <v>98.75</v>
      </c>
      <c r="D24">
        <v>30</v>
      </c>
      <c r="E24">
        <v>30</v>
      </c>
      <c r="F24">
        <v>30</v>
      </c>
      <c r="G24">
        <v>30</v>
      </c>
      <c r="H24">
        <v>30</v>
      </c>
      <c r="I24">
        <v>36.875</v>
      </c>
      <c r="J24" t="s">
        <v>31</v>
      </c>
    </row>
    <row r="25" spans="1:10" x14ac:dyDescent="0.2">
      <c r="A25">
        <v>20240410510080</v>
      </c>
      <c r="B25" t="s">
        <v>101</v>
      </c>
      <c r="C25">
        <v>98.75</v>
      </c>
      <c r="D25">
        <v>30</v>
      </c>
      <c r="E25">
        <v>30</v>
      </c>
      <c r="F25">
        <v>30</v>
      </c>
      <c r="G25">
        <v>30</v>
      </c>
      <c r="H25">
        <v>30</v>
      </c>
      <c r="I25">
        <v>36.875</v>
      </c>
      <c r="J25" t="s">
        <v>31</v>
      </c>
    </row>
    <row r="26" spans="1:10" x14ac:dyDescent="0.2">
      <c r="A26">
        <v>20240410510081</v>
      </c>
      <c r="B26" t="s">
        <v>102</v>
      </c>
      <c r="C26">
        <v>1.25</v>
      </c>
      <c r="D26">
        <v>30</v>
      </c>
      <c r="E26">
        <v>30</v>
      </c>
      <c r="F26">
        <v>30</v>
      </c>
      <c r="G26">
        <v>30</v>
      </c>
      <c r="H26">
        <v>30</v>
      </c>
      <c r="I26">
        <v>27.125</v>
      </c>
      <c r="J26" t="s">
        <v>31</v>
      </c>
    </row>
    <row r="27" spans="1:10" x14ac:dyDescent="0.2">
      <c r="A27">
        <v>20240410510082</v>
      </c>
      <c r="B27" t="s">
        <v>103</v>
      </c>
      <c r="C27">
        <v>100</v>
      </c>
      <c r="D27">
        <v>50</v>
      </c>
      <c r="E27">
        <v>50</v>
      </c>
      <c r="F27">
        <v>50</v>
      </c>
      <c r="G27">
        <v>50</v>
      </c>
      <c r="H27">
        <v>45</v>
      </c>
      <c r="I27">
        <v>54.5</v>
      </c>
      <c r="J27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3BB0-6EC4-7B49-BE9C-AEE10D51CB29}">
  <dimension ref="A1:G30"/>
  <sheetViews>
    <sheetView workbookViewId="0">
      <selection activeCell="G11" sqref="A8:G11"/>
    </sheetView>
  </sheetViews>
  <sheetFormatPr baseColWidth="10" defaultRowHeight="15" x14ac:dyDescent="0.2"/>
  <cols>
    <col min="2" max="2" width="23.5" bestFit="1" customWidth="1"/>
  </cols>
  <sheetData>
    <row r="1" spans="1:7" x14ac:dyDescent="0.2">
      <c r="A1" s="14" t="s">
        <v>69</v>
      </c>
      <c r="B1" s="14" t="s">
        <v>70</v>
      </c>
      <c r="C1" s="15" t="s">
        <v>126</v>
      </c>
      <c r="D1" s="15" t="s">
        <v>127</v>
      </c>
      <c r="E1" s="15" t="s">
        <v>128</v>
      </c>
      <c r="F1" s="15" t="s">
        <v>129</v>
      </c>
      <c r="G1" s="15" t="s">
        <v>124</v>
      </c>
    </row>
    <row r="2" spans="1:7" x14ac:dyDescent="0.2">
      <c r="A2" s="12">
        <v>20240410510057</v>
      </c>
      <c r="B2" s="12" t="s">
        <v>78</v>
      </c>
      <c r="C2" s="12"/>
      <c r="D2" s="12"/>
      <c r="E2" s="12"/>
      <c r="F2" s="12"/>
      <c r="G2" s="12">
        <f>(C2*(25/100))+(D2*(25/100))+(E2*(25/100))+(F2*(25/100))</f>
        <v>0</v>
      </c>
    </row>
    <row r="3" spans="1:7" x14ac:dyDescent="0.2">
      <c r="A3" s="12">
        <v>20240410510058</v>
      </c>
      <c r="B3" s="12" t="s">
        <v>79</v>
      </c>
      <c r="C3" s="12"/>
      <c r="D3" s="12"/>
      <c r="E3" s="12"/>
      <c r="F3" s="12"/>
      <c r="G3" s="12">
        <f t="shared" ref="G3:G27" si="0">(C3*(25/100))+(D3*(25/100))+(E3*(25/100))+(F3*(25/100))</f>
        <v>0</v>
      </c>
    </row>
    <row r="4" spans="1:7" x14ac:dyDescent="0.2">
      <c r="A4" s="12">
        <v>20240410510059</v>
      </c>
      <c r="B4" s="12" t="s">
        <v>80</v>
      </c>
      <c r="C4" s="12">
        <v>100</v>
      </c>
      <c r="D4" s="12">
        <v>50</v>
      </c>
      <c r="E4" s="12">
        <v>100</v>
      </c>
      <c r="F4" s="12"/>
      <c r="G4" s="12">
        <f>(C4*(25/100))+(D4*(25/100))+(E4*(25/100))+(F4*(25/100))</f>
        <v>62.5</v>
      </c>
    </row>
    <row r="5" spans="1:7" x14ac:dyDescent="0.2">
      <c r="A5" s="12">
        <v>20240410510060</v>
      </c>
      <c r="B5" s="12" t="s">
        <v>81</v>
      </c>
      <c r="C5" s="12">
        <v>100</v>
      </c>
      <c r="D5" s="12">
        <v>50</v>
      </c>
      <c r="E5" s="12">
        <v>50</v>
      </c>
      <c r="F5" s="12"/>
      <c r="G5" s="12">
        <f t="shared" si="0"/>
        <v>50</v>
      </c>
    </row>
    <row r="6" spans="1:7" x14ac:dyDescent="0.2">
      <c r="A6" s="12">
        <v>20240410510061</v>
      </c>
      <c r="B6" s="12" t="s">
        <v>82</v>
      </c>
      <c r="C6" s="12"/>
      <c r="D6" s="12"/>
      <c r="E6" s="12"/>
      <c r="F6" s="12"/>
      <c r="G6" s="12">
        <f t="shared" si="0"/>
        <v>0</v>
      </c>
    </row>
    <row r="7" spans="1:7" x14ac:dyDescent="0.2">
      <c r="A7" s="12">
        <v>20240410510062</v>
      </c>
      <c r="B7" s="12" t="s">
        <v>83</v>
      </c>
      <c r="C7" s="12">
        <v>50</v>
      </c>
      <c r="D7" s="12">
        <v>50</v>
      </c>
      <c r="E7" s="12">
        <v>100</v>
      </c>
      <c r="F7" s="12"/>
      <c r="G7" s="12">
        <f t="shared" si="0"/>
        <v>50</v>
      </c>
    </row>
    <row r="8" spans="1:7" x14ac:dyDescent="0.2">
      <c r="A8" s="12">
        <v>20240410510063</v>
      </c>
      <c r="B8" s="12" t="s">
        <v>84</v>
      </c>
      <c r="C8" s="12">
        <v>50</v>
      </c>
      <c r="D8" s="12">
        <v>50</v>
      </c>
      <c r="E8" s="12">
        <v>100</v>
      </c>
      <c r="F8" s="12"/>
      <c r="G8" s="12">
        <f t="shared" si="0"/>
        <v>50</v>
      </c>
    </row>
    <row r="9" spans="1:7" x14ac:dyDescent="0.2">
      <c r="A9" s="12">
        <v>20240410510064</v>
      </c>
      <c r="B9" s="12" t="s">
        <v>85</v>
      </c>
      <c r="C9" s="12"/>
      <c r="D9" s="12"/>
      <c r="E9" s="12"/>
      <c r="F9" s="12"/>
      <c r="G9" s="12">
        <f t="shared" si="0"/>
        <v>0</v>
      </c>
    </row>
    <row r="10" spans="1:7" x14ac:dyDescent="0.2">
      <c r="A10" s="12">
        <v>20240410510065</v>
      </c>
      <c r="B10" s="12" t="s">
        <v>86</v>
      </c>
      <c r="C10" s="12">
        <v>100</v>
      </c>
      <c r="D10" s="12">
        <v>45</v>
      </c>
      <c r="E10" s="12">
        <v>100</v>
      </c>
      <c r="F10" s="12"/>
      <c r="G10" s="12">
        <f t="shared" si="0"/>
        <v>61.25</v>
      </c>
    </row>
    <row r="11" spans="1:7" x14ac:dyDescent="0.2">
      <c r="A11" s="12">
        <v>20240410510066</v>
      </c>
      <c r="B11" s="12" t="s">
        <v>87</v>
      </c>
      <c r="C11" s="12"/>
      <c r="D11" s="12"/>
      <c r="E11" s="12"/>
      <c r="F11" s="12"/>
      <c r="G11" s="12">
        <f t="shared" si="0"/>
        <v>0</v>
      </c>
    </row>
    <row r="12" spans="1:7" x14ac:dyDescent="0.2">
      <c r="A12">
        <v>20240410510067</v>
      </c>
      <c r="B12" t="s">
        <v>88</v>
      </c>
      <c r="C12">
        <v>50</v>
      </c>
      <c r="D12">
        <v>50</v>
      </c>
      <c r="E12">
        <v>100</v>
      </c>
      <c r="F12">
        <v>45</v>
      </c>
      <c r="G12">
        <f t="shared" si="0"/>
        <v>61.25</v>
      </c>
    </row>
    <row r="13" spans="1:7" x14ac:dyDescent="0.2">
      <c r="A13">
        <v>20240410510068</v>
      </c>
      <c r="B13" t="s">
        <v>89</v>
      </c>
      <c r="C13">
        <v>100</v>
      </c>
      <c r="D13">
        <v>45</v>
      </c>
      <c r="E13">
        <v>50</v>
      </c>
      <c r="F13">
        <v>45</v>
      </c>
      <c r="G13">
        <f t="shared" si="0"/>
        <v>60</v>
      </c>
    </row>
    <row r="14" spans="1:7" x14ac:dyDescent="0.2">
      <c r="A14">
        <v>20240410510069</v>
      </c>
      <c r="B14" t="s">
        <v>90</v>
      </c>
      <c r="G14">
        <f t="shared" si="0"/>
        <v>0</v>
      </c>
    </row>
    <row r="15" spans="1:7" x14ac:dyDescent="0.2">
      <c r="A15">
        <v>20240410510070</v>
      </c>
      <c r="B15" t="s">
        <v>91</v>
      </c>
      <c r="C15">
        <v>100</v>
      </c>
      <c r="D15">
        <v>50</v>
      </c>
      <c r="E15">
        <v>100</v>
      </c>
      <c r="G15">
        <f t="shared" si="0"/>
        <v>62.5</v>
      </c>
    </row>
    <row r="16" spans="1:7" x14ac:dyDescent="0.2">
      <c r="A16">
        <v>20240410510071</v>
      </c>
      <c r="B16" t="s">
        <v>92</v>
      </c>
      <c r="C16">
        <v>100</v>
      </c>
      <c r="D16">
        <v>50</v>
      </c>
      <c r="E16">
        <v>100</v>
      </c>
      <c r="G16">
        <f t="shared" si="0"/>
        <v>62.5</v>
      </c>
    </row>
    <row r="17" spans="1:7" x14ac:dyDescent="0.2">
      <c r="A17">
        <v>20240410510072</v>
      </c>
      <c r="B17" t="s">
        <v>93</v>
      </c>
      <c r="C17">
        <v>65</v>
      </c>
      <c r="D17">
        <v>100</v>
      </c>
      <c r="E17">
        <v>100</v>
      </c>
      <c r="G17">
        <f t="shared" si="0"/>
        <v>66.25</v>
      </c>
    </row>
    <row r="18" spans="1:7" x14ac:dyDescent="0.2">
      <c r="A18">
        <v>20240410510073</v>
      </c>
      <c r="B18" t="s">
        <v>94</v>
      </c>
      <c r="C18">
        <v>50</v>
      </c>
      <c r="D18">
        <v>100</v>
      </c>
      <c r="E18">
        <v>45</v>
      </c>
      <c r="F18">
        <v>45</v>
      </c>
      <c r="G18">
        <f t="shared" si="0"/>
        <v>60</v>
      </c>
    </row>
    <row r="19" spans="1:7" x14ac:dyDescent="0.2">
      <c r="A19">
        <v>20240410510074</v>
      </c>
      <c r="B19" t="s">
        <v>95</v>
      </c>
      <c r="C19">
        <v>100</v>
      </c>
      <c r="D19">
        <v>50</v>
      </c>
      <c r="E19">
        <v>100</v>
      </c>
      <c r="G19">
        <f t="shared" si="0"/>
        <v>62.5</v>
      </c>
    </row>
    <row r="20" spans="1:7" x14ac:dyDescent="0.2">
      <c r="A20">
        <v>20240410510075</v>
      </c>
      <c r="B20" t="s">
        <v>96</v>
      </c>
      <c r="G20">
        <f t="shared" si="0"/>
        <v>0</v>
      </c>
    </row>
    <row r="21" spans="1:7" x14ac:dyDescent="0.2">
      <c r="A21">
        <v>20240410510076</v>
      </c>
      <c r="B21" t="s">
        <v>97</v>
      </c>
      <c r="G21">
        <f t="shared" si="0"/>
        <v>0</v>
      </c>
    </row>
    <row r="22" spans="1:7" x14ac:dyDescent="0.2">
      <c r="A22">
        <v>20240410510077</v>
      </c>
      <c r="B22" t="s">
        <v>98</v>
      </c>
      <c r="C22">
        <v>100</v>
      </c>
      <c r="D22">
        <v>45</v>
      </c>
      <c r="E22">
        <v>45</v>
      </c>
      <c r="F22">
        <v>45</v>
      </c>
      <c r="G22">
        <f t="shared" si="0"/>
        <v>58.75</v>
      </c>
    </row>
    <row r="23" spans="1:7" x14ac:dyDescent="0.2">
      <c r="A23">
        <v>20240410510078</v>
      </c>
      <c r="B23" t="s">
        <v>99</v>
      </c>
      <c r="G23">
        <f t="shared" si="0"/>
        <v>0</v>
      </c>
    </row>
    <row r="24" spans="1:7" x14ac:dyDescent="0.2">
      <c r="A24">
        <v>20240410510079</v>
      </c>
      <c r="B24" t="s">
        <v>100</v>
      </c>
      <c r="G24">
        <f t="shared" si="0"/>
        <v>0</v>
      </c>
    </row>
    <row r="25" spans="1:7" x14ac:dyDescent="0.2">
      <c r="A25">
        <v>20240410510080</v>
      </c>
      <c r="B25" t="s">
        <v>101</v>
      </c>
      <c r="G25">
        <f t="shared" si="0"/>
        <v>0</v>
      </c>
    </row>
    <row r="26" spans="1:7" x14ac:dyDescent="0.2">
      <c r="A26">
        <v>20240410510081</v>
      </c>
      <c r="B26" t="s">
        <v>102</v>
      </c>
      <c r="G26">
        <f t="shared" si="0"/>
        <v>0</v>
      </c>
    </row>
    <row r="27" spans="1:7" x14ac:dyDescent="0.2">
      <c r="A27">
        <v>20240410510082</v>
      </c>
      <c r="B27" t="s">
        <v>103</v>
      </c>
      <c r="C27">
        <v>100</v>
      </c>
      <c r="D27">
        <v>0</v>
      </c>
      <c r="E27">
        <v>100</v>
      </c>
      <c r="G27">
        <f t="shared" si="0"/>
        <v>50</v>
      </c>
    </row>
    <row r="28" spans="1:7" x14ac:dyDescent="0.2">
      <c r="A28" s="11"/>
      <c r="B28" s="11"/>
    </row>
    <row r="29" spans="1:7" x14ac:dyDescent="0.2">
      <c r="A29" s="11"/>
      <c r="B29" s="11"/>
    </row>
    <row r="30" spans="1:7" x14ac:dyDescent="0.2">
      <c r="A30" s="11"/>
      <c r="B3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6" t="s">
        <v>19</v>
      </c>
      <c r="C3" s="16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5" zoomScale="184"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1234582590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1234582590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1234582590</v>
      </c>
    </row>
    <row r="13" spans="1:6" x14ac:dyDescent="0.2">
      <c r="A13">
        <v>4</v>
      </c>
      <c r="B13" t="s">
        <v>65</v>
      </c>
      <c r="C13" s="9">
        <v>0.25</v>
      </c>
      <c r="D13" s="3"/>
      <c r="E13" s="3"/>
      <c r="F13">
        <v>1234582590</v>
      </c>
    </row>
    <row r="14" spans="1:6" x14ac:dyDescent="0.2">
      <c r="A14">
        <v>5</v>
      </c>
      <c r="B14" t="s">
        <v>66</v>
      </c>
      <c r="C14" s="9">
        <v>0.1</v>
      </c>
      <c r="D14" s="3"/>
      <c r="E14" s="3"/>
      <c r="F14">
        <v>1234582590</v>
      </c>
    </row>
    <row r="15" spans="1:6" x14ac:dyDescent="0.2">
      <c r="A15">
        <v>6</v>
      </c>
      <c r="B15" t="s">
        <v>67</v>
      </c>
      <c r="C15" s="9">
        <v>0.1</v>
      </c>
      <c r="D15" s="3"/>
      <c r="E15" s="3"/>
      <c r="F15">
        <v>1234582590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520A-E410-6E4D-B4CA-A5A76A1D24CE}">
  <dimension ref="A1:H27"/>
  <sheetViews>
    <sheetView zoomScale="150" workbookViewId="0">
      <selection activeCell="G9" sqref="G9"/>
    </sheetView>
  </sheetViews>
  <sheetFormatPr baseColWidth="10" defaultRowHeight="15" x14ac:dyDescent="0.2"/>
  <cols>
    <col min="1" max="1" width="11.83203125" bestFit="1" customWidth="1"/>
    <col min="2" max="2" width="23.5" bestFit="1" customWidth="1"/>
    <col min="3" max="3" width="21" bestFit="1" customWidth="1"/>
    <col min="4" max="4" width="17.83203125" bestFit="1" customWidth="1"/>
    <col min="5" max="5" width="13.1640625" bestFit="1" customWidth="1"/>
    <col min="6" max="6" width="11.33203125" bestFit="1" customWidth="1"/>
    <col min="7" max="7" width="17.33203125" bestFit="1" customWidth="1"/>
  </cols>
  <sheetData>
    <row r="1" spans="1:8" x14ac:dyDescent="0.2">
      <c r="A1" s="1" t="s">
        <v>69</v>
      </c>
      <c r="B1" s="1" t="s">
        <v>70</v>
      </c>
      <c r="C1" s="11" t="s">
        <v>113</v>
      </c>
      <c r="D1" s="11" t="s">
        <v>112</v>
      </c>
      <c r="E1" s="11" t="s">
        <v>111</v>
      </c>
      <c r="F1" s="11" t="s">
        <v>110</v>
      </c>
      <c r="G1" s="11" t="s">
        <v>114</v>
      </c>
      <c r="H1" s="11" t="s">
        <v>104</v>
      </c>
    </row>
    <row r="2" spans="1:8" x14ac:dyDescent="0.2">
      <c r="A2">
        <v>20240410510057</v>
      </c>
      <c r="B2" t="s">
        <v>78</v>
      </c>
      <c r="C2">
        <v>0</v>
      </c>
      <c r="D2">
        <v>0</v>
      </c>
      <c r="E2">
        <f>'nilai if else '!F2</f>
        <v>0</v>
      </c>
      <c r="F2">
        <v>0</v>
      </c>
      <c r="G2">
        <f>'tugas 5(loop array 1)'!E2</f>
        <v>0</v>
      </c>
      <c r="H2">
        <f t="shared" ref="H2:H27" si="0">SUM(C2:G2)/6</f>
        <v>0</v>
      </c>
    </row>
    <row r="3" spans="1:8" x14ac:dyDescent="0.2">
      <c r="A3">
        <v>20240410510058</v>
      </c>
      <c r="B3" t="s">
        <v>79</v>
      </c>
      <c r="C3">
        <v>0</v>
      </c>
      <c r="D3">
        <v>0</v>
      </c>
      <c r="E3">
        <f>'nilai if else '!F3</f>
        <v>0</v>
      </c>
      <c r="F3">
        <v>0</v>
      </c>
      <c r="G3">
        <f>'tugas 5(loop array 1)'!E3</f>
        <v>0</v>
      </c>
      <c r="H3">
        <f t="shared" si="0"/>
        <v>0</v>
      </c>
    </row>
    <row r="4" spans="1:8" x14ac:dyDescent="0.2">
      <c r="A4">
        <v>20240410510059</v>
      </c>
      <c r="B4" t="s">
        <v>80</v>
      </c>
      <c r="C4">
        <v>0</v>
      </c>
      <c r="D4">
        <v>0</v>
      </c>
      <c r="E4">
        <f>'nilai if else '!F4</f>
        <v>0</v>
      </c>
      <c r="F4">
        <v>0</v>
      </c>
      <c r="G4">
        <f>'tugas 5(loop array 1)'!E4</f>
        <v>0</v>
      </c>
      <c r="H4">
        <f t="shared" si="0"/>
        <v>0</v>
      </c>
    </row>
    <row r="5" spans="1:8" x14ac:dyDescent="0.2">
      <c r="A5">
        <v>20240410510060</v>
      </c>
      <c r="B5" t="s">
        <v>81</v>
      </c>
      <c r="C5">
        <v>0</v>
      </c>
      <c r="D5">
        <v>0</v>
      </c>
      <c r="E5">
        <f>'nilai if else '!F5</f>
        <v>0</v>
      </c>
      <c r="F5">
        <v>0</v>
      </c>
      <c r="G5">
        <f>'tugas 5(loop array 1)'!E5</f>
        <v>0</v>
      </c>
      <c r="H5">
        <f t="shared" si="0"/>
        <v>0</v>
      </c>
    </row>
    <row r="6" spans="1:8" x14ac:dyDescent="0.2">
      <c r="A6">
        <v>20240410510061</v>
      </c>
      <c r="B6" t="s">
        <v>82</v>
      </c>
      <c r="C6" s="12">
        <v>75</v>
      </c>
      <c r="D6">
        <v>0</v>
      </c>
      <c r="E6">
        <f>'nilai if else '!F6</f>
        <v>0</v>
      </c>
      <c r="F6">
        <v>0</v>
      </c>
      <c r="G6">
        <f>'tugas 5(loop array 1)'!E6</f>
        <v>0</v>
      </c>
      <c r="H6">
        <f t="shared" si="0"/>
        <v>12.5</v>
      </c>
    </row>
    <row r="7" spans="1:8" x14ac:dyDescent="0.2">
      <c r="A7">
        <v>20240410510062</v>
      </c>
      <c r="B7" t="s">
        <v>83</v>
      </c>
      <c r="C7">
        <v>0</v>
      </c>
      <c r="D7">
        <v>0</v>
      </c>
      <c r="E7">
        <f>'nilai if else '!F7</f>
        <v>0</v>
      </c>
      <c r="F7">
        <v>0</v>
      </c>
      <c r="G7">
        <f>'tugas 5(loop array 1)'!E7</f>
        <v>0</v>
      </c>
      <c r="H7">
        <f t="shared" si="0"/>
        <v>0</v>
      </c>
    </row>
    <row r="8" spans="1:8" x14ac:dyDescent="0.2">
      <c r="A8">
        <v>20240410510063</v>
      </c>
      <c r="B8" t="s">
        <v>84</v>
      </c>
      <c r="C8">
        <v>0</v>
      </c>
      <c r="D8">
        <v>0</v>
      </c>
      <c r="E8">
        <f>'nilai if else '!F8</f>
        <v>0</v>
      </c>
      <c r="F8">
        <v>0</v>
      </c>
      <c r="G8">
        <f>'tugas 5(loop array 1)'!E8</f>
        <v>0</v>
      </c>
      <c r="H8">
        <f t="shared" si="0"/>
        <v>0</v>
      </c>
    </row>
    <row r="9" spans="1:8" x14ac:dyDescent="0.2">
      <c r="A9">
        <v>20240410510064</v>
      </c>
      <c r="B9" t="s">
        <v>85</v>
      </c>
      <c r="C9">
        <v>75</v>
      </c>
      <c r="D9">
        <v>100</v>
      </c>
      <c r="E9">
        <f>'nilai if else '!F9</f>
        <v>0</v>
      </c>
      <c r="F9">
        <v>0</v>
      </c>
      <c r="G9">
        <f>'tugas 5(loop array 1)'!E9</f>
        <v>30</v>
      </c>
      <c r="H9">
        <f t="shared" si="0"/>
        <v>34.166666666666664</v>
      </c>
    </row>
    <row r="10" spans="1:8" x14ac:dyDescent="0.2">
      <c r="A10">
        <v>20240410510065</v>
      </c>
      <c r="B10" t="s">
        <v>86</v>
      </c>
      <c r="C10">
        <v>0</v>
      </c>
      <c r="D10">
        <v>0</v>
      </c>
      <c r="E10">
        <f>'nilai if else '!F10</f>
        <v>0</v>
      </c>
      <c r="F10">
        <v>0</v>
      </c>
      <c r="G10">
        <f>'tugas 5(loop array 1)'!E10</f>
        <v>0</v>
      </c>
      <c r="H10">
        <f t="shared" si="0"/>
        <v>0</v>
      </c>
    </row>
    <row r="11" spans="1:8" x14ac:dyDescent="0.2">
      <c r="A11">
        <v>20240410510066</v>
      </c>
      <c r="B11" t="s">
        <v>87</v>
      </c>
      <c r="C11">
        <v>0</v>
      </c>
      <c r="D11">
        <v>0</v>
      </c>
      <c r="E11">
        <f>'nilai if else '!F11</f>
        <v>0</v>
      </c>
      <c r="F11">
        <v>0</v>
      </c>
      <c r="G11">
        <f>'tugas 5(loop array 1)'!E11</f>
        <v>0</v>
      </c>
      <c r="H11">
        <f t="shared" si="0"/>
        <v>0</v>
      </c>
    </row>
    <row r="12" spans="1:8" x14ac:dyDescent="0.2">
      <c r="A12">
        <v>20240410510067</v>
      </c>
      <c r="B12" t="s">
        <v>88</v>
      </c>
      <c r="C12">
        <v>0</v>
      </c>
      <c r="D12">
        <v>0</v>
      </c>
      <c r="E12">
        <f>'nilai if else '!F12</f>
        <v>0</v>
      </c>
      <c r="F12">
        <v>0</v>
      </c>
      <c r="G12">
        <f>'tugas 5(loop array 1)'!E12</f>
        <v>0</v>
      </c>
      <c r="H12">
        <f t="shared" si="0"/>
        <v>0</v>
      </c>
    </row>
    <row r="13" spans="1:8" x14ac:dyDescent="0.2">
      <c r="A13">
        <v>20240410510068</v>
      </c>
      <c r="B13" t="s">
        <v>89</v>
      </c>
      <c r="C13">
        <v>0</v>
      </c>
      <c r="D13">
        <v>0</v>
      </c>
      <c r="E13">
        <f>'nilai if else '!F13</f>
        <v>0</v>
      </c>
      <c r="F13">
        <v>37</v>
      </c>
      <c r="G13">
        <f>'tugas 5(loop array 1)'!E13</f>
        <v>0</v>
      </c>
      <c r="H13">
        <f t="shared" si="0"/>
        <v>6.166666666666667</v>
      </c>
    </row>
    <row r="14" spans="1:8" x14ac:dyDescent="0.2">
      <c r="A14">
        <v>20240410510069</v>
      </c>
      <c r="B14" t="s">
        <v>90</v>
      </c>
      <c r="C14">
        <v>0</v>
      </c>
      <c r="D14">
        <v>0</v>
      </c>
      <c r="E14">
        <f>'nilai if else '!F14</f>
        <v>0</v>
      </c>
      <c r="F14">
        <v>37</v>
      </c>
      <c r="G14">
        <f>'tugas 5(loop array 1)'!E14</f>
        <v>0</v>
      </c>
      <c r="H14">
        <f t="shared" si="0"/>
        <v>6.166666666666667</v>
      </c>
    </row>
    <row r="15" spans="1:8" x14ac:dyDescent="0.2">
      <c r="A15">
        <v>20240410510070</v>
      </c>
      <c r="B15" t="s">
        <v>91</v>
      </c>
      <c r="C15">
        <v>0</v>
      </c>
      <c r="D15">
        <v>0</v>
      </c>
      <c r="E15">
        <f>'nilai if else '!F15</f>
        <v>0</v>
      </c>
      <c r="F15">
        <v>0</v>
      </c>
      <c r="G15">
        <f>'tugas 5(loop array 1)'!E15</f>
        <v>0</v>
      </c>
      <c r="H15">
        <f t="shared" si="0"/>
        <v>0</v>
      </c>
    </row>
    <row r="16" spans="1:8" x14ac:dyDescent="0.2">
      <c r="A16">
        <v>20240410510071</v>
      </c>
      <c r="B16" t="s">
        <v>92</v>
      </c>
      <c r="C16">
        <v>0</v>
      </c>
      <c r="D16">
        <v>0</v>
      </c>
      <c r="E16">
        <f>'nilai if else '!F16</f>
        <v>0</v>
      </c>
      <c r="F16">
        <v>0</v>
      </c>
      <c r="G16">
        <f>'tugas 5(loop array 1)'!E16</f>
        <v>0</v>
      </c>
      <c r="H16">
        <f t="shared" si="0"/>
        <v>0</v>
      </c>
    </row>
    <row r="17" spans="1:8" x14ac:dyDescent="0.2">
      <c r="A17">
        <v>20240410510072</v>
      </c>
      <c r="B17" t="s">
        <v>93</v>
      </c>
      <c r="C17">
        <v>0</v>
      </c>
      <c r="D17">
        <v>0</v>
      </c>
      <c r="E17">
        <f>'nilai if else '!F17</f>
        <v>0</v>
      </c>
      <c r="F17">
        <v>0</v>
      </c>
      <c r="G17">
        <f>'tugas 5(loop array 1)'!E17</f>
        <v>0</v>
      </c>
      <c r="H17">
        <f t="shared" si="0"/>
        <v>0</v>
      </c>
    </row>
    <row r="18" spans="1:8" x14ac:dyDescent="0.2">
      <c r="A18">
        <v>20240410510073</v>
      </c>
      <c r="B18" t="s">
        <v>94</v>
      </c>
      <c r="C18">
        <v>0</v>
      </c>
      <c r="D18">
        <v>0</v>
      </c>
      <c r="E18">
        <f>'nilai if else '!F18</f>
        <v>0</v>
      </c>
      <c r="F18">
        <v>0</v>
      </c>
      <c r="G18">
        <f>'tugas 5(loop array 1)'!E18</f>
        <v>0</v>
      </c>
      <c r="H18">
        <f t="shared" si="0"/>
        <v>0</v>
      </c>
    </row>
    <row r="19" spans="1:8" x14ac:dyDescent="0.2">
      <c r="A19">
        <v>20240410510074</v>
      </c>
      <c r="B19" t="s">
        <v>95</v>
      </c>
      <c r="C19">
        <v>0</v>
      </c>
      <c r="D19">
        <v>0</v>
      </c>
      <c r="E19">
        <f>'nilai if else '!F19</f>
        <v>0</v>
      </c>
      <c r="F19">
        <v>0</v>
      </c>
      <c r="G19">
        <f>'tugas 5(loop array 1)'!E19</f>
        <v>0</v>
      </c>
      <c r="H19">
        <f t="shared" si="0"/>
        <v>0</v>
      </c>
    </row>
    <row r="20" spans="1:8" x14ac:dyDescent="0.2">
      <c r="A20">
        <v>20240410510075</v>
      </c>
      <c r="B20" t="s">
        <v>96</v>
      </c>
      <c r="C20">
        <v>0</v>
      </c>
      <c r="D20">
        <v>0</v>
      </c>
      <c r="E20">
        <f>'nilai if else '!F20</f>
        <v>0</v>
      </c>
      <c r="F20">
        <v>0</v>
      </c>
      <c r="G20">
        <f>'tugas 5(loop array 1)'!E20</f>
        <v>0</v>
      </c>
      <c r="H20">
        <f t="shared" si="0"/>
        <v>0</v>
      </c>
    </row>
    <row r="21" spans="1:8" x14ac:dyDescent="0.2">
      <c r="A21">
        <v>20240410510076</v>
      </c>
      <c r="B21" t="s">
        <v>97</v>
      </c>
      <c r="C21" s="12">
        <v>75</v>
      </c>
      <c r="D21">
        <v>75</v>
      </c>
      <c r="E21">
        <f>'nilai if else '!F21</f>
        <v>33.333333333333336</v>
      </c>
      <c r="F21">
        <v>0</v>
      </c>
      <c r="G21">
        <f>'tugas 5(loop array 1)'!E21</f>
        <v>30</v>
      </c>
      <c r="H21">
        <f t="shared" si="0"/>
        <v>35.555555555555557</v>
      </c>
    </row>
    <row r="22" spans="1:8" x14ac:dyDescent="0.2">
      <c r="A22">
        <v>20240410510077</v>
      </c>
      <c r="B22" t="s">
        <v>98</v>
      </c>
      <c r="C22">
        <v>50</v>
      </c>
      <c r="D22">
        <v>0</v>
      </c>
      <c r="E22">
        <f>'nilai if else '!F22</f>
        <v>0</v>
      </c>
      <c r="F22">
        <v>0</v>
      </c>
      <c r="G22">
        <f>'tugas 5(loop array 1)'!E22</f>
        <v>0</v>
      </c>
      <c r="H22">
        <f t="shared" si="0"/>
        <v>8.3333333333333339</v>
      </c>
    </row>
    <row r="23" spans="1:8" x14ac:dyDescent="0.2">
      <c r="A23">
        <v>20240410510078</v>
      </c>
      <c r="B23" t="s">
        <v>99</v>
      </c>
      <c r="C23">
        <v>0</v>
      </c>
      <c r="D23">
        <v>0</v>
      </c>
      <c r="E23">
        <f>'nilai if else '!F23</f>
        <v>0</v>
      </c>
      <c r="F23">
        <v>0</v>
      </c>
      <c r="G23">
        <f>'tugas 5(loop array 1)'!E23</f>
        <v>0</v>
      </c>
      <c r="H23">
        <f t="shared" si="0"/>
        <v>0</v>
      </c>
    </row>
    <row r="24" spans="1:8" x14ac:dyDescent="0.2">
      <c r="A24">
        <v>20240410510079</v>
      </c>
      <c r="B24" t="s">
        <v>100</v>
      </c>
      <c r="C24">
        <v>25</v>
      </c>
      <c r="D24">
        <v>75</v>
      </c>
      <c r="E24">
        <f>'nilai if else '!F24</f>
        <v>0</v>
      </c>
      <c r="F24">
        <v>0</v>
      </c>
      <c r="G24">
        <f>'tugas 5(loop array 1)'!E24</f>
        <v>0</v>
      </c>
      <c r="H24">
        <f t="shared" si="0"/>
        <v>16.666666666666668</v>
      </c>
    </row>
    <row r="25" spans="1:8" x14ac:dyDescent="0.2">
      <c r="A25">
        <v>20240410510080</v>
      </c>
      <c r="B25" t="s">
        <v>101</v>
      </c>
      <c r="C25">
        <v>0</v>
      </c>
      <c r="D25">
        <v>0</v>
      </c>
      <c r="E25">
        <f>'nilai if else '!F25</f>
        <v>0</v>
      </c>
      <c r="F25">
        <v>0</v>
      </c>
      <c r="G25">
        <f>'tugas 5(loop array 1)'!E25</f>
        <v>0</v>
      </c>
      <c r="H25">
        <f t="shared" si="0"/>
        <v>0</v>
      </c>
    </row>
    <row r="26" spans="1:8" x14ac:dyDescent="0.2">
      <c r="A26">
        <v>20240410510081</v>
      </c>
      <c r="B26" t="s">
        <v>102</v>
      </c>
      <c r="C26">
        <v>0</v>
      </c>
      <c r="D26">
        <v>0</v>
      </c>
      <c r="E26">
        <f>'nilai if else '!F26</f>
        <v>0</v>
      </c>
      <c r="F26">
        <v>0</v>
      </c>
      <c r="G26">
        <f>'tugas 5(loop array 1)'!E26</f>
        <v>0</v>
      </c>
      <c r="H26">
        <f t="shared" si="0"/>
        <v>0</v>
      </c>
    </row>
    <row r="27" spans="1:8" x14ac:dyDescent="0.2">
      <c r="A27">
        <v>20240410510082</v>
      </c>
      <c r="B27" t="s">
        <v>103</v>
      </c>
      <c r="C27">
        <v>0</v>
      </c>
      <c r="D27">
        <v>0</v>
      </c>
      <c r="E27">
        <f>'nilai if else '!F27</f>
        <v>0</v>
      </c>
      <c r="F27">
        <v>0</v>
      </c>
      <c r="G27">
        <f>'tugas 5(loop array 1)'!E27</f>
        <v>0</v>
      </c>
      <c r="H27">
        <f t="shared" si="0"/>
        <v>0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894A-5F5D-CB42-971A-B8DBF54F8B8D}">
  <dimension ref="A1:F27"/>
  <sheetViews>
    <sheetView topLeftCell="A3" zoomScale="171" workbookViewId="0">
      <selection activeCell="D14" sqref="D14"/>
    </sheetView>
  </sheetViews>
  <sheetFormatPr baseColWidth="10" defaultRowHeight="15" x14ac:dyDescent="0.2"/>
  <cols>
    <col min="1" max="1" width="11.83203125" bestFit="1" customWidth="1"/>
    <col min="2" max="2" width="23.5" bestFit="1" customWidth="1"/>
  </cols>
  <sheetData>
    <row r="1" spans="1:6" x14ac:dyDescent="0.2">
      <c r="A1" s="1" t="s">
        <v>69</v>
      </c>
      <c r="B1" s="1" t="s">
        <v>70</v>
      </c>
      <c r="C1" s="11" t="s">
        <v>106</v>
      </c>
      <c r="D1" s="11" t="s">
        <v>107</v>
      </c>
      <c r="E1" s="11" t="s">
        <v>108</v>
      </c>
      <c r="F1" s="11" t="s">
        <v>109</v>
      </c>
    </row>
    <row r="2" spans="1:6" x14ac:dyDescent="0.2">
      <c r="A2">
        <v>20240410510057</v>
      </c>
      <c r="B2" t="s">
        <v>78</v>
      </c>
      <c r="C2">
        <v>0</v>
      </c>
      <c r="D2">
        <v>0</v>
      </c>
      <c r="F2">
        <f>SUM(C2:E2)/3</f>
        <v>0</v>
      </c>
    </row>
    <row r="3" spans="1:6" x14ac:dyDescent="0.2">
      <c r="A3">
        <v>20240410510058</v>
      </c>
      <c r="B3" t="s">
        <v>79</v>
      </c>
      <c r="C3">
        <v>0</v>
      </c>
      <c r="D3">
        <v>0</v>
      </c>
      <c r="F3">
        <f t="shared" ref="F3:F27" si="0">SUM(C3:E3)/3</f>
        <v>0</v>
      </c>
    </row>
    <row r="4" spans="1:6" x14ac:dyDescent="0.2">
      <c r="A4">
        <v>20240410510059</v>
      </c>
      <c r="B4" t="s">
        <v>80</v>
      </c>
      <c r="C4">
        <v>0</v>
      </c>
      <c r="D4">
        <v>0</v>
      </c>
      <c r="F4">
        <f t="shared" si="0"/>
        <v>0</v>
      </c>
    </row>
    <row r="5" spans="1:6" x14ac:dyDescent="0.2">
      <c r="A5">
        <v>20240410510060</v>
      </c>
      <c r="B5" t="s">
        <v>81</v>
      </c>
      <c r="C5">
        <v>0</v>
      </c>
      <c r="D5">
        <v>0</v>
      </c>
      <c r="F5">
        <f t="shared" si="0"/>
        <v>0</v>
      </c>
    </row>
    <row r="6" spans="1:6" x14ac:dyDescent="0.2">
      <c r="A6">
        <v>20240410510061</v>
      </c>
      <c r="B6" t="s">
        <v>82</v>
      </c>
      <c r="C6">
        <v>0</v>
      </c>
      <c r="D6">
        <v>0</v>
      </c>
      <c r="F6">
        <f t="shared" si="0"/>
        <v>0</v>
      </c>
    </row>
    <row r="7" spans="1:6" x14ac:dyDescent="0.2">
      <c r="A7">
        <v>20240410510062</v>
      </c>
      <c r="B7" t="s">
        <v>83</v>
      </c>
      <c r="C7">
        <v>0</v>
      </c>
      <c r="D7">
        <v>0</v>
      </c>
      <c r="F7">
        <f t="shared" si="0"/>
        <v>0</v>
      </c>
    </row>
    <row r="8" spans="1:6" x14ac:dyDescent="0.2">
      <c r="A8">
        <v>20240410510063</v>
      </c>
      <c r="B8" t="s">
        <v>84</v>
      </c>
      <c r="C8">
        <v>0</v>
      </c>
      <c r="D8">
        <v>0</v>
      </c>
      <c r="F8">
        <f t="shared" si="0"/>
        <v>0</v>
      </c>
    </row>
    <row r="9" spans="1:6" x14ac:dyDescent="0.2">
      <c r="A9">
        <v>20240410510064</v>
      </c>
      <c r="B9" t="s">
        <v>85</v>
      </c>
      <c r="C9">
        <v>0</v>
      </c>
      <c r="D9">
        <v>0</v>
      </c>
      <c r="F9">
        <f t="shared" si="0"/>
        <v>0</v>
      </c>
    </row>
    <row r="10" spans="1:6" x14ac:dyDescent="0.2">
      <c r="A10">
        <v>20240410510065</v>
      </c>
      <c r="B10" t="s">
        <v>86</v>
      </c>
      <c r="C10">
        <v>0</v>
      </c>
      <c r="D10">
        <v>0</v>
      </c>
      <c r="F10">
        <f t="shared" si="0"/>
        <v>0</v>
      </c>
    </row>
    <row r="11" spans="1:6" x14ac:dyDescent="0.2">
      <c r="A11">
        <v>20240410510066</v>
      </c>
      <c r="B11" t="s">
        <v>87</v>
      </c>
      <c r="C11">
        <v>0</v>
      </c>
      <c r="D11">
        <v>0</v>
      </c>
      <c r="F11">
        <f t="shared" si="0"/>
        <v>0</v>
      </c>
    </row>
    <row r="12" spans="1:6" x14ac:dyDescent="0.2">
      <c r="A12">
        <v>20240410510067</v>
      </c>
      <c r="B12" t="s">
        <v>88</v>
      </c>
      <c r="C12">
        <v>0</v>
      </c>
      <c r="D12">
        <v>0</v>
      </c>
      <c r="F12">
        <f t="shared" si="0"/>
        <v>0</v>
      </c>
    </row>
    <row r="13" spans="1:6" x14ac:dyDescent="0.2">
      <c r="A13">
        <v>20240410510068</v>
      </c>
      <c r="B13" t="s">
        <v>89</v>
      </c>
      <c r="C13">
        <v>0</v>
      </c>
      <c r="D13">
        <v>0</v>
      </c>
      <c r="F13">
        <f t="shared" si="0"/>
        <v>0</v>
      </c>
    </row>
    <row r="14" spans="1:6" x14ac:dyDescent="0.2">
      <c r="A14">
        <v>20240410510069</v>
      </c>
      <c r="B14" t="s">
        <v>90</v>
      </c>
      <c r="C14">
        <v>0</v>
      </c>
      <c r="D14">
        <v>0</v>
      </c>
      <c r="F14">
        <f t="shared" si="0"/>
        <v>0</v>
      </c>
    </row>
    <row r="15" spans="1:6" x14ac:dyDescent="0.2">
      <c r="A15">
        <v>20240410510070</v>
      </c>
      <c r="B15" t="s">
        <v>91</v>
      </c>
      <c r="C15">
        <v>0</v>
      </c>
      <c r="D15">
        <v>0</v>
      </c>
      <c r="F15">
        <f t="shared" si="0"/>
        <v>0</v>
      </c>
    </row>
    <row r="16" spans="1:6" x14ac:dyDescent="0.2">
      <c r="A16">
        <v>20240410510071</v>
      </c>
      <c r="B16" t="s">
        <v>92</v>
      </c>
      <c r="C16">
        <v>0</v>
      </c>
      <c r="D16">
        <v>0</v>
      </c>
      <c r="F16">
        <f t="shared" si="0"/>
        <v>0</v>
      </c>
    </row>
    <row r="17" spans="1:6" x14ac:dyDescent="0.2">
      <c r="A17">
        <v>20240410510072</v>
      </c>
      <c r="B17" t="s">
        <v>93</v>
      </c>
      <c r="C17">
        <v>0</v>
      </c>
      <c r="D17">
        <v>0</v>
      </c>
      <c r="F17">
        <f t="shared" si="0"/>
        <v>0</v>
      </c>
    </row>
    <row r="18" spans="1:6" x14ac:dyDescent="0.2">
      <c r="A18">
        <v>20240410510073</v>
      </c>
      <c r="B18" t="s">
        <v>94</v>
      </c>
      <c r="C18">
        <v>0</v>
      </c>
      <c r="D18">
        <v>0</v>
      </c>
      <c r="F18">
        <f t="shared" si="0"/>
        <v>0</v>
      </c>
    </row>
    <row r="19" spans="1:6" x14ac:dyDescent="0.2">
      <c r="A19">
        <v>20240410510074</v>
      </c>
      <c r="B19" t="s">
        <v>95</v>
      </c>
      <c r="C19">
        <v>0</v>
      </c>
      <c r="D19">
        <v>0</v>
      </c>
      <c r="F19">
        <f t="shared" si="0"/>
        <v>0</v>
      </c>
    </row>
    <row r="20" spans="1:6" x14ac:dyDescent="0.2">
      <c r="A20">
        <v>20240410510075</v>
      </c>
      <c r="B20" t="s">
        <v>96</v>
      </c>
      <c r="C20">
        <v>0</v>
      </c>
      <c r="D20">
        <v>0</v>
      </c>
      <c r="F20">
        <f t="shared" si="0"/>
        <v>0</v>
      </c>
    </row>
    <row r="21" spans="1:6" x14ac:dyDescent="0.2">
      <c r="A21">
        <v>20240410510076</v>
      </c>
      <c r="B21" t="s">
        <v>97</v>
      </c>
      <c r="C21">
        <v>0</v>
      </c>
      <c r="D21">
        <v>0</v>
      </c>
      <c r="E21">
        <v>100</v>
      </c>
      <c r="F21">
        <f>SUM(C21:E21)/3</f>
        <v>33.333333333333336</v>
      </c>
    </row>
    <row r="22" spans="1:6" x14ac:dyDescent="0.2">
      <c r="A22">
        <v>20240410510077</v>
      </c>
      <c r="B22" t="s">
        <v>98</v>
      </c>
      <c r="C22">
        <v>0</v>
      </c>
      <c r="D22">
        <v>0</v>
      </c>
      <c r="F22">
        <f t="shared" si="0"/>
        <v>0</v>
      </c>
    </row>
    <row r="23" spans="1:6" x14ac:dyDescent="0.2">
      <c r="A23">
        <v>20240410510078</v>
      </c>
      <c r="B23" t="s">
        <v>99</v>
      </c>
      <c r="C23">
        <v>0</v>
      </c>
      <c r="D23">
        <v>0</v>
      </c>
      <c r="F23">
        <f t="shared" si="0"/>
        <v>0</v>
      </c>
    </row>
    <row r="24" spans="1:6" x14ac:dyDescent="0.2">
      <c r="A24">
        <v>20240410510079</v>
      </c>
      <c r="B24" t="s">
        <v>100</v>
      </c>
      <c r="C24">
        <v>0</v>
      </c>
      <c r="D24">
        <v>0</v>
      </c>
      <c r="F24">
        <f t="shared" si="0"/>
        <v>0</v>
      </c>
    </row>
    <row r="25" spans="1:6" x14ac:dyDescent="0.2">
      <c r="A25">
        <v>20240410510080</v>
      </c>
      <c r="B25" t="s">
        <v>101</v>
      </c>
      <c r="C25">
        <v>0</v>
      </c>
      <c r="D25">
        <v>0</v>
      </c>
      <c r="F25">
        <f t="shared" si="0"/>
        <v>0</v>
      </c>
    </row>
    <row r="26" spans="1:6" x14ac:dyDescent="0.2">
      <c r="A26">
        <v>20240410510081</v>
      </c>
      <c r="B26" t="s">
        <v>102</v>
      </c>
      <c r="C26">
        <v>0</v>
      </c>
      <c r="D26">
        <v>0</v>
      </c>
      <c r="F26">
        <f t="shared" si="0"/>
        <v>0</v>
      </c>
    </row>
    <row r="27" spans="1:6" x14ac:dyDescent="0.2">
      <c r="A27">
        <v>20240410510082</v>
      </c>
      <c r="B27" t="s">
        <v>103</v>
      </c>
      <c r="C27">
        <v>0</v>
      </c>
      <c r="D27">
        <v>0</v>
      </c>
      <c r="F27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D57B-ACC6-E642-8BB0-2451A0646BB4}">
  <dimension ref="A1:D27"/>
  <sheetViews>
    <sheetView topLeftCell="A3" zoomScale="206" workbookViewId="0">
      <selection activeCell="D6" sqref="D6"/>
    </sheetView>
  </sheetViews>
  <sheetFormatPr baseColWidth="10" defaultRowHeight="15" x14ac:dyDescent="0.2"/>
  <cols>
    <col min="2" max="2" width="23.5" bestFit="1" customWidth="1"/>
  </cols>
  <sheetData>
    <row r="1" spans="1:4" x14ac:dyDescent="0.2">
      <c r="A1" s="1" t="s">
        <v>69</v>
      </c>
      <c r="B1" s="1" t="s">
        <v>70</v>
      </c>
      <c r="C1" s="11" t="s">
        <v>105</v>
      </c>
      <c r="D1" s="11" t="s">
        <v>104</v>
      </c>
    </row>
    <row r="2" spans="1:4" x14ac:dyDescent="0.2">
      <c r="A2">
        <v>20240410510057</v>
      </c>
      <c r="B2" t="s">
        <v>78</v>
      </c>
      <c r="C2">
        <v>0</v>
      </c>
      <c r="D2">
        <f>SUM(C2:C2)/1</f>
        <v>0</v>
      </c>
    </row>
    <row r="3" spans="1:4" x14ac:dyDescent="0.2">
      <c r="A3">
        <v>20240410510058</v>
      </c>
      <c r="B3" t="s">
        <v>79</v>
      </c>
      <c r="C3">
        <v>0</v>
      </c>
      <c r="D3">
        <f t="shared" ref="D3:D27" si="0">SUM(C3:C3)/1</f>
        <v>0</v>
      </c>
    </row>
    <row r="4" spans="1:4" x14ac:dyDescent="0.2">
      <c r="A4">
        <v>20240410510059</v>
      </c>
      <c r="B4" t="s">
        <v>80</v>
      </c>
      <c r="C4">
        <v>0</v>
      </c>
      <c r="D4">
        <f t="shared" si="0"/>
        <v>0</v>
      </c>
    </row>
    <row r="5" spans="1:4" x14ac:dyDescent="0.2">
      <c r="A5">
        <v>20240410510060</v>
      </c>
      <c r="B5" t="s">
        <v>81</v>
      </c>
      <c r="C5">
        <v>0</v>
      </c>
      <c r="D5">
        <f t="shared" si="0"/>
        <v>0</v>
      </c>
    </row>
    <row r="6" spans="1:4" x14ac:dyDescent="0.2">
      <c r="A6">
        <v>20240410510061</v>
      </c>
      <c r="B6" t="s">
        <v>82</v>
      </c>
      <c r="C6">
        <v>0</v>
      </c>
      <c r="D6">
        <f t="shared" si="0"/>
        <v>0</v>
      </c>
    </row>
    <row r="7" spans="1:4" x14ac:dyDescent="0.2">
      <c r="A7">
        <v>20240410510062</v>
      </c>
      <c r="B7" t="s">
        <v>83</v>
      </c>
      <c r="C7">
        <v>0</v>
      </c>
      <c r="D7">
        <f t="shared" si="0"/>
        <v>0</v>
      </c>
    </row>
    <row r="8" spans="1:4" x14ac:dyDescent="0.2">
      <c r="A8">
        <v>20240410510063</v>
      </c>
      <c r="B8" t="s">
        <v>84</v>
      </c>
      <c r="C8">
        <v>0</v>
      </c>
      <c r="D8">
        <f t="shared" si="0"/>
        <v>0</v>
      </c>
    </row>
    <row r="9" spans="1:4" x14ac:dyDescent="0.2">
      <c r="A9">
        <v>20240410510064</v>
      </c>
      <c r="B9" t="s">
        <v>85</v>
      </c>
      <c r="C9">
        <v>100</v>
      </c>
      <c r="D9">
        <f t="shared" si="0"/>
        <v>100</v>
      </c>
    </row>
    <row r="10" spans="1:4" x14ac:dyDescent="0.2">
      <c r="A10">
        <v>20240410510065</v>
      </c>
      <c r="B10" t="s">
        <v>86</v>
      </c>
      <c r="C10">
        <v>0</v>
      </c>
      <c r="D10">
        <f t="shared" si="0"/>
        <v>0</v>
      </c>
    </row>
    <row r="11" spans="1:4" x14ac:dyDescent="0.2">
      <c r="A11">
        <v>20240410510066</v>
      </c>
      <c r="B11" t="s">
        <v>87</v>
      </c>
      <c r="C11">
        <v>0</v>
      </c>
      <c r="D11">
        <f t="shared" si="0"/>
        <v>0</v>
      </c>
    </row>
    <row r="12" spans="1:4" x14ac:dyDescent="0.2">
      <c r="A12">
        <v>20240410510067</v>
      </c>
      <c r="B12" t="s">
        <v>88</v>
      </c>
      <c r="C12">
        <v>0</v>
      </c>
      <c r="D12">
        <f t="shared" si="0"/>
        <v>0</v>
      </c>
    </row>
    <row r="13" spans="1:4" x14ac:dyDescent="0.2">
      <c r="A13">
        <v>20240410510068</v>
      </c>
      <c r="B13" t="s">
        <v>89</v>
      </c>
      <c r="C13">
        <v>0</v>
      </c>
      <c r="D13">
        <f t="shared" si="0"/>
        <v>0</v>
      </c>
    </row>
    <row r="14" spans="1:4" x14ac:dyDescent="0.2">
      <c r="A14">
        <v>20240410510069</v>
      </c>
      <c r="B14" t="s">
        <v>90</v>
      </c>
      <c r="C14">
        <v>0</v>
      </c>
      <c r="D14">
        <f t="shared" si="0"/>
        <v>0</v>
      </c>
    </row>
    <row r="15" spans="1:4" x14ac:dyDescent="0.2">
      <c r="A15">
        <v>20240410510070</v>
      </c>
      <c r="B15" t="s">
        <v>91</v>
      </c>
      <c r="C15">
        <v>0</v>
      </c>
      <c r="D15">
        <f t="shared" si="0"/>
        <v>0</v>
      </c>
    </row>
    <row r="16" spans="1:4" x14ac:dyDescent="0.2">
      <c r="A16">
        <v>20240410510071</v>
      </c>
      <c r="B16" t="s">
        <v>92</v>
      </c>
      <c r="C16">
        <v>0</v>
      </c>
      <c r="D16">
        <f t="shared" si="0"/>
        <v>0</v>
      </c>
    </row>
    <row r="17" spans="1:4" x14ac:dyDescent="0.2">
      <c r="A17">
        <v>20240410510072</v>
      </c>
      <c r="B17" t="s">
        <v>93</v>
      </c>
      <c r="C17">
        <v>0</v>
      </c>
      <c r="D17">
        <f t="shared" si="0"/>
        <v>0</v>
      </c>
    </row>
    <row r="18" spans="1:4" x14ac:dyDescent="0.2">
      <c r="A18">
        <v>20240410510073</v>
      </c>
      <c r="B18" t="s">
        <v>94</v>
      </c>
      <c r="C18">
        <v>0</v>
      </c>
      <c r="D18">
        <f t="shared" si="0"/>
        <v>0</v>
      </c>
    </row>
    <row r="19" spans="1:4" x14ac:dyDescent="0.2">
      <c r="A19">
        <v>20240410510074</v>
      </c>
      <c r="B19" t="s">
        <v>95</v>
      </c>
      <c r="C19">
        <v>0</v>
      </c>
      <c r="D19">
        <f t="shared" si="0"/>
        <v>0</v>
      </c>
    </row>
    <row r="20" spans="1:4" x14ac:dyDescent="0.2">
      <c r="A20">
        <v>20240410510075</v>
      </c>
      <c r="B20" t="s">
        <v>96</v>
      </c>
      <c r="C20">
        <v>0</v>
      </c>
      <c r="D20">
        <f t="shared" si="0"/>
        <v>0</v>
      </c>
    </row>
    <row r="21" spans="1:4" x14ac:dyDescent="0.2">
      <c r="A21">
        <v>20240410510076</v>
      </c>
      <c r="B21" t="s">
        <v>97</v>
      </c>
      <c r="C21">
        <v>0</v>
      </c>
      <c r="D21">
        <f t="shared" si="0"/>
        <v>0</v>
      </c>
    </row>
    <row r="22" spans="1:4" x14ac:dyDescent="0.2">
      <c r="A22">
        <v>20240410510077</v>
      </c>
      <c r="B22" t="s">
        <v>98</v>
      </c>
      <c r="C22">
        <v>50</v>
      </c>
      <c r="D22">
        <f t="shared" si="0"/>
        <v>50</v>
      </c>
    </row>
    <row r="23" spans="1:4" x14ac:dyDescent="0.2">
      <c r="A23">
        <v>20240410510078</v>
      </c>
      <c r="B23" t="s">
        <v>99</v>
      </c>
      <c r="C23">
        <v>0</v>
      </c>
      <c r="D23">
        <f t="shared" si="0"/>
        <v>0</v>
      </c>
    </row>
    <row r="24" spans="1:4" x14ac:dyDescent="0.2">
      <c r="A24">
        <v>20240410510079</v>
      </c>
      <c r="B24" t="s">
        <v>100</v>
      </c>
      <c r="C24">
        <v>25</v>
      </c>
      <c r="D24">
        <f t="shared" si="0"/>
        <v>25</v>
      </c>
    </row>
    <row r="25" spans="1:4" x14ac:dyDescent="0.2">
      <c r="A25">
        <v>20240410510080</v>
      </c>
      <c r="B25" t="s">
        <v>101</v>
      </c>
      <c r="C25">
        <v>0</v>
      </c>
      <c r="D25">
        <f t="shared" si="0"/>
        <v>0</v>
      </c>
    </row>
    <row r="26" spans="1:4" x14ac:dyDescent="0.2">
      <c r="A26">
        <v>20240410510081</v>
      </c>
      <c r="B26" t="s">
        <v>102</v>
      </c>
      <c r="C26">
        <v>0</v>
      </c>
      <c r="D26">
        <f t="shared" si="0"/>
        <v>0</v>
      </c>
    </row>
    <row r="27" spans="1:4" x14ac:dyDescent="0.2">
      <c r="A27">
        <v>20240410510082</v>
      </c>
      <c r="B27" t="s">
        <v>103</v>
      </c>
      <c r="C27">
        <v>0</v>
      </c>
      <c r="D27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zoomScale="163" workbookViewId="0">
      <selection activeCell="G7" sqref="G7"/>
    </sheetView>
  </sheetViews>
  <sheetFormatPr baseColWidth="10" defaultColWidth="8.83203125" defaultRowHeight="15" x14ac:dyDescent="0.2"/>
  <cols>
    <col min="1" max="1" width="11.83203125" bestFit="1" customWidth="1"/>
    <col min="2" max="2" width="23.5" bestFit="1" customWidth="1"/>
    <col min="3" max="3" width="11.6640625" bestFit="1" customWidth="1"/>
    <col min="4" max="4" width="15.33203125" bestFit="1" customWidth="1"/>
  </cols>
  <sheetData>
    <row r="1" spans="1:5" x14ac:dyDescent="0.2">
      <c r="A1" s="1" t="s">
        <v>69</v>
      </c>
      <c r="B1" s="1" t="s">
        <v>70</v>
      </c>
      <c r="C1" s="11" t="s">
        <v>115</v>
      </c>
      <c r="D1" s="11" t="s">
        <v>116</v>
      </c>
      <c r="E1" s="11" t="s">
        <v>117</v>
      </c>
    </row>
    <row r="2" spans="1:5" x14ac:dyDescent="0.2">
      <c r="A2">
        <v>20240410510057</v>
      </c>
      <c r="B2" t="s">
        <v>78</v>
      </c>
      <c r="C2">
        <v>0</v>
      </c>
      <c r="E2">
        <f>(C2*(30/100))+(D2*(70/100))</f>
        <v>0</v>
      </c>
    </row>
    <row r="3" spans="1:5" x14ac:dyDescent="0.2">
      <c r="A3">
        <v>20240410510058</v>
      </c>
      <c r="B3" t="s">
        <v>79</v>
      </c>
      <c r="C3">
        <v>0</v>
      </c>
      <c r="E3">
        <f t="shared" ref="E3:E27" si="0">(C3*(30/100))+(D3*(70/100))</f>
        <v>0</v>
      </c>
    </row>
    <row r="4" spans="1:5" x14ac:dyDescent="0.2">
      <c r="A4">
        <v>20240410510059</v>
      </c>
      <c r="B4" t="s">
        <v>80</v>
      </c>
      <c r="C4">
        <v>0</v>
      </c>
      <c r="D4">
        <v>0</v>
      </c>
      <c r="E4">
        <f t="shared" si="0"/>
        <v>0</v>
      </c>
    </row>
    <row r="5" spans="1:5" x14ac:dyDescent="0.2">
      <c r="A5">
        <v>20240410510060</v>
      </c>
      <c r="B5" t="s">
        <v>81</v>
      </c>
      <c r="C5">
        <v>0</v>
      </c>
      <c r="D5">
        <v>0</v>
      </c>
      <c r="E5">
        <f t="shared" si="0"/>
        <v>0</v>
      </c>
    </row>
    <row r="6" spans="1:5" x14ac:dyDescent="0.2">
      <c r="A6">
        <v>20240410510061</v>
      </c>
      <c r="B6" t="s">
        <v>82</v>
      </c>
      <c r="C6">
        <v>0</v>
      </c>
      <c r="D6">
        <v>0</v>
      </c>
      <c r="E6">
        <f t="shared" si="0"/>
        <v>0</v>
      </c>
    </row>
    <row r="7" spans="1:5" x14ac:dyDescent="0.2">
      <c r="A7">
        <v>20240410510062</v>
      </c>
      <c r="B7" t="s">
        <v>83</v>
      </c>
      <c r="C7">
        <v>0</v>
      </c>
      <c r="E7">
        <f t="shared" si="0"/>
        <v>0</v>
      </c>
    </row>
    <row r="8" spans="1:5" x14ac:dyDescent="0.2">
      <c r="A8">
        <v>20240410510063</v>
      </c>
      <c r="B8" t="s">
        <v>84</v>
      </c>
      <c r="C8">
        <v>0</v>
      </c>
      <c r="D8">
        <v>0</v>
      </c>
      <c r="E8">
        <f t="shared" si="0"/>
        <v>0</v>
      </c>
    </row>
    <row r="9" spans="1:5" x14ac:dyDescent="0.2">
      <c r="A9">
        <v>20240410510064</v>
      </c>
      <c r="B9" t="s">
        <v>85</v>
      </c>
      <c r="C9">
        <v>100</v>
      </c>
      <c r="D9">
        <v>0</v>
      </c>
      <c r="E9">
        <f t="shared" si="0"/>
        <v>30</v>
      </c>
    </row>
    <row r="10" spans="1:5" x14ac:dyDescent="0.2">
      <c r="A10">
        <v>20240410510065</v>
      </c>
      <c r="B10" t="s">
        <v>86</v>
      </c>
      <c r="C10">
        <v>0</v>
      </c>
      <c r="D10">
        <v>0</v>
      </c>
      <c r="E10">
        <f t="shared" si="0"/>
        <v>0</v>
      </c>
    </row>
    <row r="11" spans="1:5" x14ac:dyDescent="0.2">
      <c r="A11">
        <v>20240410510066</v>
      </c>
      <c r="B11" t="s">
        <v>87</v>
      </c>
      <c r="C11">
        <v>0</v>
      </c>
      <c r="E11">
        <f t="shared" si="0"/>
        <v>0</v>
      </c>
    </row>
    <row r="12" spans="1:5" x14ac:dyDescent="0.2">
      <c r="A12">
        <v>20240410510067</v>
      </c>
      <c r="B12" t="s">
        <v>88</v>
      </c>
      <c r="C12">
        <v>0</v>
      </c>
      <c r="D12">
        <v>0</v>
      </c>
      <c r="E12">
        <f t="shared" si="0"/>
        <v>0</v>
      </c>
    </row>
    <row r="13" spans="1:5" x14ac:dyDescent="0.2">
      <c r="A13">
        <v>20240410510068</v>
      </c>
      <c r="B13" t="s">
        <v>89</v>
      </c>
      <c r="C13">
        <v>0</v>
      </c>
      <c r="D13">
        <v>0</v>
      </c>
      <c r="E13">
        <f t="shared" si="0"/>
        <v>0</v>
      </c>
    </row>
    <row r="14" spans="1:5" x14ac:dyDescent="0.2">
      <c r="A14">
        <v>20240410510069</v>
      </c>
      <c r="B14" t="s">
        <v>90</v>
      </c>
      <c r="C14">
        <v>0</v>
      </c>
      <c r="E14">
        <f t="shared" si="0"/>
        <v>0</v>
      </c>
    </row>
    <row r="15" spans="1:5" x14ac:dyDescent="0.2">
      <c r="A15">
        <v>20240410510070</v>
      </c>
      <c r="B15" t="s">
        <v>91</v>
      </c>
      <c r="C15">
        <v>0</v>
      </c>
      <c r="D15">
        <v>0</v>
      </c>
      <c r="E15">
        <f t="shared" si="0"/>
        <v>0</v>
      </c>
    </row>
    <row r="16" spans="1:5" x14ac:dyDescent="0.2">
      <c r="A16">
        <v>20240410510071</v>
      </c>
      <c r="B16" t="s">
        <v>92</v>
      </c>
      <c r="C16">
        <v>0</v>
      </c>
      <c r="D16">
        <v>0</v>
      </c>
      <c r="E16">
        <f t="shared" si="0"/>
        <v>0</v>
      </c>
    </row>
    <row r="17" spans="1:5" x14ac:dyDescent="0.2">
      <c r="A17">
        <v>20240410510072</v>
      </c>
      <c r="B17" t="s">
        <v>93</v>
      </c>
      <c r="C17">
        <v>0</v>
      </c>
      <c r="D17">
        <v>0</v>
      </c>
      <c r="E17">
        <f t="shared" si="0"/>
        <v>0</v>
      </c>
    </row>
    <row r="18" spans="1:5" x14ac:dyDescent="0.2">
      <c r="A18">
        <v>20240410510073</v>
      </c>
      <c r="B18" t="s">
        <v>94</v>
      </c>
      <c r="C18">
        <v>0</v>
      </c>
      <c r="D18">
        <v>0</v>
      </c>
      <c r="E18">
        <f t="shared" si="0"/>
        <v>0</v>
      </c>
    </row>
    <row r="19" spans="1:5" x14ac:dyDescent="0.2">
      <c r="A19">
        <v>20240410510074</v>
      </c>
      <c r="B19" t="s">
        <v>95</v>
      </c>
      <c r="C19">
        <v>0</v>
      </c>
      <c r="E19">
        <f t="shared" si="0"/>
        <v>0</v>
      </c>
    </row>
    <row r="20" spans="1:5" x14ac:dyDescent="0.2">
      <c r="A20">
        <v>20240410510075</v>
      </c>
      <c r="B20" t="s">
        <v>96</v>
      </c>
      <c r="C20">
        <v>0</v>
      </c>
      <c r="E20">
        <f t="shared" si="0"/>
        <v>0</v>
      </c>
    </row>
    <row r="21" spans="1:5" x14ac:dyDescent="0.2">
      <c r="A21">
        <v>20240410510076</v>
      </c>
      <c r="B21" t="s">
        <v>97</v>
      </c>
      <c r="C21">
        <v>100</v>
      </c>
      <c r="D21">
        <v>0</v>
      </c>
      <c r="E21">
        <f t="shared" si="0"/>
        <v>30</v>
      </c>
    </row>
    <row r="22" spans="1:5" x14ac:dyDescent="0.2">
      <c r="A22">
        <v>20240410510077</v>
      </c>
      <c r="B22" t="s">
        <v>98</v>
      </c>
      <c r="C22">
        <v>0</v>
      </c>
      <c r="D22">
        <v>0</v>
      </c>
      <c r="E22">
        <f t="shared" si="0"/>
        <v>0</v>
      </c>
    </row>
    <row r="23" spans="1:5" x14ac:dyDescent="0.2">
      <c r="A23">
        <v>20240410510078</v>
      </c>
      <c r="B23" t="s">
        <v>99</v>
      </c>
      <c r="C23">
        <v>0</v>
      </c>
      <c r="E23">
        <f t="shared" si="0"/>
        <v>0</v>
      </c>
    </row>
    <row r="24" spans="1:5" x14ac:dyDescent="0.2">
      <c r="A24">
        <v>20240410510079</v>
      </c>
      <c r="B24" t="s">
        <v>100</v>
      </c>
      <c r="C24">
        <v>0</v>
      </c>
      <c r="D24">
        <v>0</v>
      </c>
      <c r="E24">
        <f t="shared" si="0"/>
        <v>0</v>
      </c>
    </row>
    <row r="25" spans="1:5" x14ac:dyDescent="0.2">
      <c r="A25">
        <v>20240410510080</v>
      </c>
      <c r="B25" t="s">
        <v>101</v>
      </c>
      <c r="C25">
        <v>0</v>
      </c>
      <c r="E25">
        <f t="shared" si="0"/>
        <v>0</v>
      </c>
    </row>
    <row r="26" spans="1:5" x14ac:dyDescent="0.2">
      <c r="A26">
        <v>20240410510081</v>
      </c>
      <c r="B26" t="s">
        <v>102</v>
      </c>
      <c r="C26">
        <v>0</v>
      </c>
      <c r="E26">
        <f t="shared" si="0"/>
        <v>0</v>
      </c>
    </row>
    <row r="27" spans="1:5" x14ac:dyDescent="0.2">
      <c r="A27">
        <v>20240410510082</v>
      </c>
      <c r="B27" t="s">
        <v>103</v>
      </c>
      <c r="C27">
        <v>0</v>
      </c>
      <c r="D27">
        <v>0</v>
      </c>
      <c r="E27">
        <f t="shared" si="0"/>
        <v>0</v>
      </c>
    </row>
  </sheetData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0B52-7DD5-544D-9777-888E4AA44FBE}">
  <dimension ref="A1:B27"/>
  <sheetViews>
    <sheetView workbookViewId="0">
      <selection activeCell="B2" sqref="B2"/>
    </sheetView>
  </sheetViews>
  <sheetFormatPr baseColWidth="10" defaultRowHeight="15" x14ac:dyDescent="0.2"/>
  <cols>
    <col min="1" max="1" width="11.83203125" bestFit="1" customWidth="1"/>
    <col min="2" max="2" width="23.5" bestFit="1" customWidth="1"/>
  </cols>
  <sheetData>
    <row r="1" spans="1:2" x14ac:dyDescent="0.2">
      <c r="A1" s="1" t="s">
        <v>69</v>
      </c>
      <c r="B1" s="1" t="s">
        <v>70</v>
      </c>
    </row>
    <row r="2" spans="1:2" x14ac:dyDescent="0.2">
      <c r="A2">
        <v>20240410510057</v>
      </c>
      <c r="B2" t="s">
        <v>78</v>
      </c>
    </row>
    <row r="3" spans="1:2" x14ac:dyDescent="0.2">
      <c r="A3">
        <v>20240410510058</v>
      </c>
      <c r="B3" t="s">
        <v>79</v>
      </c>
    </row>
    <row r="4" spans="1:2" x14ac:dyDescent="0.2">
      <c r="A4">
        <v>20240410510059</v>
      </c>
      <c r="B4" t="s">
        <v>80</v>
      </c>
    </row>
    <row r="5" spans="1:2" x14ac:dyDescent="0.2">
      <c r="A5">
        <v>20240410510060</v>
      </c>
      <c r="B5" t="s">
        <v>81</v>
      </c>
    </row>
    <row r="6" spans="1:2" x14ac:dyDescent="0.2">
      <c r="A6">
        <v>20240410510061</v>
      </c>
      <c r="B6" t="s">
        <v>82</v>
      </c>
    </row>
    <row r="7" spans="1:2" x14ac:dyDescent="0.2">
      <c r="A7">
        <v>20240410510062</v>
      </c>
      <c r="B7" t="s">
        <v>83</v>
      </c>
    </row>
    <row r="8" spans="1:2" x14ac:dyDescent="0.2">
      <c r="A8">
        <v>20240410510063</v>
      </c>
      <c r="B8" t="s">
        <v>84</v>
      </c>
    </row>
    <row r="9" spans="1:2" x14ac:dyDescent="0.2">
      <c r="A9">
        <v>20240410510064</v>
      </c>
      <c r="B9" t="s">
        <v>85</v>
      </c>
    </row>
    <row r="10" spans="1:2" x14ac:dyDescent="0.2">
      <c r="A10">
        <v>20240410510065</v>
      </c>
      <c r="B10" t="s">
        <v>86</v>
      </c>
    </row>
    <row r="11" spans="1:2" x14ac:dyDescent="0.2">
      <c r="A11">
        <v>20240410510066</v>
      </c>
      <c r="B11" t="s">
        <v>87</v>
      </c>
    </row>
    <row r="12" spans="1:2" x14ac:dyDescent="0.2">
      <c r="A12">
        <v>20240410510067</v>
      </c>
      <c r="B12" t="s">
        <v>88</v>
      </c>
    </row>
    <row r="13" spans="1:2" x14ac:dyDescent="0.2">
      <c r="A13">
        <v>20240410510068</v>
      </c>
      <c r="B13" t="s">
        <v>89</v>
      </c>
    </row>
    <row r="14" spans="1:2" x14ac:dyDescent="0.2">
      <c r="A14">
        <v>20240410510069</v>
      </c>
      <c r="B14" t="s">
        <v>90</v>
      </c>
    </row>
    <row r="15" spans="1:2" x14ac:dyDescent="0.2">
      <c r="A15">
        <v>20240410510070</v>
      </c>
      <c r="B15" t="s">
        <v>91</v>
      </c>
    </row>
    <row r="16" spans="1:2" x14ac:dyDescent="0.2">
      <c r="A16">
        <v>20240410510071</v>
      </c>
      <c r="B16" t="s">
        <v>92</v>
      </c>
    </row>
    <row r="17" spans="1:2" x14ac:dyDescent="0.2">
      <c r="A17">
        <v>20240410510072</v>
      </c>
      <c r="B17" t="s">
        <v>93</v>
      </c>
    </row>
    <row r="18" spans="1:2" x14ac:dyDescent="0.2">
      <c r="A18">
        <v>20240410510073</v>
      </c>
      <c r="B18" t="s">
        <v>94</v>
      </c>
    </row>
    <row r="19" spans="1:2" x14ac:dyDescent="0.2">
      <c r="A19">
        <v>20240410510074</v>
      </c>
      <c r="B19" t="s">
        <v>95</v>
      </c>
    </row>
    <row r="20" spans="1:2" x14ac:dyDescent="0.2">
      <c r="A20">
        <v>20240410510075</v>
      </c>
      <c r="B20" t="s">
        <v>96</v>
      </c>
    </row>
    <row r="21" spans="1:2" x14ac:dyDescent="0.2">
      <c r="A21">
        <v>20240410510076</v>
      </c>
      <c r="B21" t="s">
        <v>97</v>
      </c>
    </row>
    <row r="22" spans="1:2" x14ac:dyDescent="0.2">
      <c r="A22">
        <v>20240410510077</v>
      </c>
      <c r="B22" t="s">
        <v>98</v>
      </c>
    </row>
    <row r="23" spans="1:2" x14ac:dyDescent="0.2">
      <c r="A23">
        <v>20240410510078</v>
      </c>
      <c r="B23" t="s">
        <v>99</v>
      </c>
    </row>
    <row r="24" spans="1:2" x14ac:dyDescent="0.2">
      <c r="A24">
        <v>20240410510079</v>
      </c>
      <c r="B24" t="s">
        <v>100</v>
      </c>
    </row>
    <row r="25" spans="1:2" x14ac:dyDescent="0.2">
      <c r="A25">
        <v>20240410510080</v>
      </c>
      <c r="B25" t="s">
        <v>101</v>
      </c>
    </row>
    <row r="26" spans="1:2" x14ac:dyDescent="0.2">
      <c r="A26">
        <v>20240410510081</v>
      </c>
      <c r="B26" t="s">
        <v>102</v>
      </c>
    </row>
    <row r="27" spans="1:2" x14ac:dyDescent="0.2">
      <c r="A27">
        <v>20240410510082</v>
      </c>
      <c r="B27" t="s">
        <v>103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C2BA-0AEC-0B47-95A2-21E8BFFBC871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RPS</vt:lpstr>
      <vt:lpstr>Skala-Nilai</vt:lpstr>
      <vt:lpstr>Komponen</vt:lpstr>
      <vt:lpstr>tugas</vt:lpstr>
      <vt:lpstr>nilai if else </vt:lpstr>
      <vt:lpstr>quiz</vt:lpstr>
      <vt:lpstr>tugas 5(loop array 1)</vt:lpstr>
      <vt:lpstr>Sheet3</vt:lpstr>
      <vt:lpstr>Sheet1</vt:lpstr>
      <vt:lpstr>Sheet2</vt:lpstr>
      <vt:lpstr>nilai partisipatif</vt:lpstr>
      <vt:lpstr>hasil proyek uts uas</vt:lpstr>
      <vt:lpstr>Daftar-Nilai</vt:lpstr>
      <vt:lpstr>Sheet5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2024-11-13T07:09:58Z</dcterms:created>
  <dcterms:modified xsi:type="dcterms:W3CDTF">2025-01-22T13:15:13Z</dcterms:modified>
  <cp:category>nilai</cp:category>
</cp:coreProperties>
</file>