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odia Yusuf\Downloads\"/>
    </mc:Choice>
  </mc:AlternateContent>
  <xr:revisionPtr revIDLastSave="0" documentId="13_ncr:1_{4133491D-C698-41A1-96A1-7E37E3BB83FE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4" l="1"/>
  <c r="L10" i="4"/>
  <c r="L9" i="4"/>
  <c r="L8" i="4"/>
  <c r="L7" i="4"/>
  <c r="L6" i="4"/>
  <c r="L5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<sst xmlns="http://schemas.openxmlformats.org/spreadsheetml/2006/main" count="144" uniqueCount="102">
  <si>
    <t>KODE MK</t>
  </si>
  <si>
    <t>D1E2A37A</t>
  </si>
  <si>
    <t>NAMA MK</t>
  </si>
  <si>
    <t>METODOLOGI PENELITIAN DAN PENULISAN ILMIAH</t>
  </si>
  <si>
    <t>NAMA KELAS</t>
  </si>
  <si>
    <t>7A</t>
  </si>
  <si>
    <t>Program Studi</t>
  </si>
  <si>
    <t>S1 SISTEM DAN TEKNOLOGI INFORMASI</t>
  </si>
  <si>
    <t>Fakultas</t>
  </si>
  <si>
    <t>TEKNIK</t>
  </si>
  <si>
    <t>Semester</t>
  </si>
  <si>
    <t>Nama Dosen</t>
  </si>
  <si>
    <t>SITI AGRIPPINA ALODIA YUSUF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</si>
  <si>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</si>
  <si>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</si>
  <si>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</si>
  <si>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</si>
  <si>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</si>
  <si>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</si>
  <si>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</si>
  <si>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</si>
  <si>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</si>
  <si>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</si>
  <si>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</si>
  <si>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</si>
  <si>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</si>
  <si>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</si>
  <si>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</si>
  <si>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</si>
  <si>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</si>
  <si>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</si>
  <si>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</si>
  <si>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</si>
  <si>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</si>
  <si>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</si>
  <si>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</si>
  <si>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</si>
  <si>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</si>
  <si>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</si>
  <si>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</si>
  <si>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</si>
  <si>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</si>
  <si>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</si>
  <si>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</si>
  <si>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</si>
  <si>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</si>
  <si>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</si>
  <si>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</si>
  <si>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</si>
  <si>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</si>
  <si>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</si>
  <si>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</si>
  <si>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</si>
  <si>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</si>
  <si>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</si>
  <si>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</si>
  <si>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</si>
  <si>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</si>
  <si>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</si>
  <si>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</si>
  <si>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</si>
  <si>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</si>
  <si>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</si>
  <si>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</si>
  <si>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</si>
  <si>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</si>
  <si>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</si>
  <si>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</si>
  <si>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METODOLOGI PENELITIAN DAN PENULISAN ILMIAH (D1E2A37A)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</si>
  <si>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</si>
  <si>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</si>
  <si>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</si>
  <si>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</si>
  <si>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</si>
  <si>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</si>
  <si>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</si>
  <si>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</si>
  <si>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</si>
  <si>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2021D1E002</t>
  </si>
  <si>
    <t>ARIF RAHMAN</t>
  </si>
  <si>
    <t>2021D1E003</t>
  </si>
  <si>
    <t>AKRIMUL HAKIM</t>
  </si>
  <si>
    <t>2021D1E004</t>
  </si>
  <si>
    <t>ANDIKA PIBLIMANTA</t>
  </si>
  <si>
    <t>2021D1E005</t>
  </si>
  <si>
    <t>DARMAN FAUZI</t>
  </si>
  <si>
    <t>2021D1E006</t>
  </si>
  <si>
    <t>DEVAN ZEPTA CHATIANO</t>
  </si>
  <si>
    <t>2021D1E007</t>
  </si>
  <si>
    <t>FHAJAR RILO PAMBUDI</t>
  </si>
  <si>
    <t>2021D1E011</t>
  </si>
  <si>
    <t>L. RAZANOV KHOMENY HABSYZI</t>
  </si>
  <si>
    <t>2021D1E013</t>
  </si>
  <si>
    <t>MOHAMMAD SYAIM</t>
  </si>
  <si>
    <t>2021D1E016</t>
  </si>
  <si>
    <t>UTARI ARDITA</t>
  </si>
  <si>
    <t>2021D1E018</t>
  </si>
  <si>
    <t>ABU SOBRI AL JAMALI</t>
  </si>
  <si>
    <t>2021D1E020</t>
  </si>
  <si>
    <t>ARMIS</t>
  </si>
  <si>
    <t>2021D1E021</t>
  </si>
  <si>
    <t>DIGO SANDEWO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</si>
</sst>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1234582519</v>
      </c>
    </row>
    <row r="11" spans="1:4" x14ac:dyDescent="0.35">
      <c r="A11">
        <v>2</v>
      </c>
      <c r="B11" s="3"/>
      <c r="C11" s="3"/>
      <c r="D11">
        <v>1234582519</v>
      </c>
    </row>
    <row r="12" spans="1:4" x14ac:dyDescent="0.35">
      <c r="A12">
        <v>3</v>
      </c>
      <c r="B12" s="3"/>
      <c r="C12" s="3"/>
      <c r="D12">
        <v>1234582519</v>
      </c>
    </row>
    <row r="13" spans="1:4" x14ac:dyDescent="0.35">
      <c r="A13">
        <v>4</v>
      </c>
      <c r="B13" s="3"/>
      <c r="C13" s="3"/>
      <c r="D13">
        <v>1234582519</v>
      </c>
    </row>
    <row r="14" spans="1:4" x14ac:dyDescent="0.35">
      <c r="A14">
        <v>5</v>
      </c>
      <c r="B14" s="3"/>
      <c r="C14" s="3"/>
      <c r="D14">
        <v>1234582519</v>
      </c>
    </row>
    <row r="15" spans="1:4" x14ac:dyDescent="0.35">
      <c r="A15">
        <v>6</v>
      </c>
      <c r="B15" s="3"/>
      <c r="C15" s="3"/>
      <c r="D15">
        <v>1234582519</v>
      </c>
    </row>
    <row r="16" spans="1:4" x14ac:dyDescent="0.35">
      <c r="A16">
        <v>7</v>
      </c>
      <c r="B16" s="3"/>
      <c r="C16" s="3"/>
      <c r="D16">
        <v>1234582519</v>
      </c>
    </row>
    <row r="17" spans="1:4" x14ac:dyDescent="0.35">
      <c r="A17">
        <v>8</v>
      </c>
      <c r="B17" s="3"/>
      <c r="C17" s="3"/>
      <c r="D17">
        <v>1234582519</v>
      </c>
    </row>
    <row r="18" spans="1:4" x14ac:dyDescent="0.35">
      <c r="A18">
        <v>9</v>
      </c>
      <c r="B18" s="3"/>
      <c r="C18" s="3"/>
      <c r="D18">
        <v>1234582519</v>
      </c>
    </row>
    <row r="19" spans="1:4" x14ac:dyDescent="0.35">
      <c r="A19">
        <v>10</v>
      </c>
      <c r="B19" s="3"/>
      <c r="C19" s="3"/>
      <c r="D19">
        <v>1234582519</v>
      </c>
    </row>
    <row r="20" spans="1:4" x14ac:dyDescent="0.35">
      <c r="A20">
        <v>11</v>
      </c>
      <c r="B20" s="3"/>
      <c r="C20" s="3"/>
      <c r="D20">
        <v>1234582519</v>
      </c>
    </row>
    <row r="21" spans="1:4" x14ac:dyDescent="0.35">
      <c r="A21">
        <v>12</v>
      </c>
      <c r="B21" s="3"/>
      <c r="C21" s="3"/>
      <c r="D21">
        <v>1234582519</v>
      </c>
    </row>
    <row r="22" spans="1:4" x14ac:dyDescent="0.35">
      <c r="A22">
        <v>13</v>
      </c>
      <c r="B22" s="3"/>
      <c r="C22" s="3"/>
      <c r="D22">
        <v>1234582519</v>
      </c>
    </row>
    <row r="23" spans="1:4" x14ac:dyDescent="0.35">
      <c r="A23">
        <v>14</v>
      </c>
      <c r="B23" s="3"/>
      <c r="C23" s="3"/>
      <c r="D23">
        <v>1234582519</v>
      </c>
    </row>
    <row r="24" spans="1:4" x14ac:dyDescent="0.35">
      <c r="A24">
        <v>15</v>
      </c>
      <c r="B24" s="3"/>
      <c r="C24" s="3"/>
      <c r="D24">
        <v>1234582519</v>
      </c>
    </row>
    <row r="25" spans="1:4" x14ac:dyDescent="0.35">
      <c r="A25">
        <v>16</v>
      </c>
      <c r="B25" s="3"/>
      <c r="C25" s="3"/>
      <c r="D25">
        <v>1234582519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1234582519</v>
      </c>
    </row>
    <row r="11" spans="1:6" x14ac:dyDescent="0.35">
      <c r="A11">
        <v>2</v>
      </c>
      <c r="B11" t="s">
        <v>62</v>
      </c>
      <c r="C11" s="9">
        <v>0.3</v>
      </c>
      <c r="D11" s="3" t="s">
        <v>63</v>
      </c>
      <c r="E11" s="3"/>
      <c r="F11">
        <v>1234582519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1234582519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1234582519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1234582519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1234582519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D1" workbookViewId="0">
      <selection activeCell="O16" sqref="O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156603</v>
      </c>
      <c r="E5" t="s">
        <v>1</v>
      </c>
      <c r="F5" t="s">
        <v>3</v>
      </c>
      <c r="G5" s="3">
        <v>80</v>
      </c>
      <c r="H5" s="3">
        <v>60</v>
      </c>
      <c r="I5" s="3">
        <v>0</v>
      </c>
      <c r="J5" s="3">
        <v>60</v>
      </c>
      <c r="K5" s="3">
        <v>90</v>
      </c>
      <c r="L5" s="3">
        <f>(74+82)/2</f>
        <v>78</v>
      </c>
      <c r="M5">
        <f>G5*Komponen!C10 + H5*Komponen!C11 + I5*Komponen!C12 + J5*Komponen!C13 + K5*Komponen!C14 + L5*Komponen!C15</f>
        <v>73.599999999999994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80</v>
      </c>
      <c r="C6" t="s">
        <v>81</v>
      </c>
      <c r="D6">
        <v>153736</v>
      </c>
      <c r="E6" t="s">
        <v>1</v>
      </c>
      <c r="F6" t="s">
        <v>3</v>
      </c>
      <c r="G6" s="3">
        <v>80</v>
      </c>
      <c r="H6" s="3">
        <v>80</v>
      </c>
      <c r="I6" s="3">
        <v>0</v>
      </c>
      <c r="J6" s="3">
        <v>25</v>
      </c>
      <c r="K6" s="3">
        <v>70</v>
      </c>
      <c r="L6" s="3">
        <f>(50+55)/2</f>
        <v>52.5</v>
      </c>
      <c r="M6">
        <f>G6*Komponen!C10 + H6*Komponen!C11 + I6*Komponen!C12 + J6*Komponen!C13 + K6*Komponen!C14 + L6*Komponen!C15</f>
        <v>67</v>
      </c>
      <c r="N6" t="str">
        <f t="shared" si="0"/>
        <v>B</v>
      </c>
    </row>
    <row r="7" spans="1:14" x14ac:dyDescent="0.35">
      <c r="A7">
        <v>3</v>
      </c>
      <c r="B7" t="s">
        <v>82</v>
      </c>
      <c r="C7" t="s">
        <v>83</v>
      </c>
      <c r="D7">
        <v>154474</v>
      </c>
      <c r="E7" t="s">
        <v>1</v>
      </c>
      <c r="F7" t="s">
        <v>3</v>
      </c>
      <c r="G7" s="3">
        <v>80</v>
      </c>
      <c r="H7" s="3">
        <v>50</v>
      </c>
      <c r="I7" s="3">
        <v>0</v>
      </c>
      <c r="J7" s="3">
        <v>50</v>
      </c>
      <c r="K7" s="3">
        <v>80</v>
      </c>
      <c r="L7" s="3">
        <f>(86+70)/2</f>
        <v>78</v>
      </c>
      <c r="M7">
        <f>G7*Komponen!C10 + H7*Komponen!C11 + I7*Komponen!C12 + J7*Komponen!C13 + K7*Komponen!C14 + L7*Komponen!C15</f>
        <v>67.599999999999994</v>
      </c>
      <c r="N7" t="str">
        <f t="shared" si="0"/>
        <v>B</v>
      </c>
    </row>
    <row r="8" spans="1:14" x14ac:dyDescent="0.35">
      <c r="A8">
        <v>4</v>
      </c>
      <c r="B8" t="s">
        <v>84</v>
      </c>
      <c r="C8" t="s">
        <v>85</v>
      </c>
      <c r="D8">
        <v>155637</v>
      </c>
      <c r="E8" t="s">
        <v>1</v>
      </c>
      <c r="F8" t="s">
        <v>3</v>
      </c>
      <c r="G8" s="3">
        <v>80</v>
      </c>
      <c r="H8" s="3">
        <v>70</v>
      </c>
      <c r="I8" s="3">
        <v>0</v>
      </c>
      <c r="J8" s="3">
        <v>70</v>
      </c>
      <c r="K8" s="3">
        <v>80</v>
      </c>
      <c r="L8" s="3">
        <f>(79+72)/2</f>
        <v>75.5</v>
      </c>
      <c r="M8">
        <f>G8*Komponen!C10 + H8*Komponen!C11 + I8*Komponen!C12 + J8*Komponen!C13 + K8*Komponen!C14 + L8*Komponen!C15</f>
        <v>75.099999999999994</v>
      </c>
      <c r="N8" t="str">
        <f t="shared" si="0"/>
        <v>A-</v>
      </c>
    </row>
    <row r="9" spans="1:14" x14ac:dyDescent="0.35">
      <c r="A9">
        <v>5</v>
      </c>
      <c r="B9" t="s">
        <v>86</v>
      </c>
      <c r="C9" t="s">
        <v>87</v>
      </c>
      <c r="D9">
        <v>155786</v>
      </c>
      <c r="E9" t="s">
        <v>1</v>
      </c>
      <c r="F9" t="s">
        <v>3</v>
      </c>
      <c r="G9" s="3">
        <v>80</v>
      </c>
      <c r="H9" s="3">
        <v>60</v>
      </c>
      <c r="I9" s="3">
        <v>0</v>
      </c>
      <c r="J9" s="3">
        <v>70</v>
      </c>
      <c r="K9" s="3">
        <v>90</v>
      </c>
      <c r="L9" s="3">
        <f>(78+76)/2</f>
        <v>77</v>
      </c>
      <c r="M9">
        <f>G9*Komponen!C10 + H9*Komponen!C11 + I9*Komponen!C12 + J9*Komponen!C13 + K9*Komponen!C14 + L9*Komponen!C15</f>
        <v>74.400000000000006</v>
      </c>
      <c r="N9" t="str">
        <f t="shared" si="0"/>
        <v>B+</v>
      </c>
    </row>
    <row r="10" spans="1:14" x14ac:dyDescent="0.35">
      <c r="A10">
        <v>6</v>
      </c>
      <c r="B10" t="s">
        <v>88</v>
      </c>
      <c r="C10" t="s">
        <v>89</v>
      </c>
      <c r="D10">
        <v>155079</v>
      </c>
      <c r="E10" t="s">
        <v>1</v>
      </c>
      <c r="F10" t="s">
        <v>3</v>
      </c>
      <c r="G10" s="3">
        <v>80</v>
      </c>
      <c r="H10" s="3">
        <v>60</v>
      </c>
      <c r="I10" s="3">
        <v>0</v>
      </c>
      <c r="J10" s="3">
        <v>60</v>
      </c>
      <c r="K10" s="3">
        <v>80</v>
      </c>
      <c r="L10" s="3">
        <f>(65+60)/2</f>
        <v>62.5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35">
      <c r="A11">
        <v>7</v>
      </c>
      <c r="B11" t="s">
        <v>90</v>
      </c>
      <c r="C11" t="s">
        <v>91</v>
      </c>
      <c r="D11">
        <v>156971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50</v>
      </c>
      <c r="L11" s="3">
        <v>0</v>
      </c>
      <c r="M11">
        <f>G11*Komponen!C10 + H11*Komponen!C11 + I11*Komponen!C12 + J11*Komponen!C13 + K11*Komponen!C14 + L11*Komponen!C15</f>
        <v>10</v>
      </c>
      <c r="N11" t="str">
        <f t="shared" si="0"/>
        <v>E</v>
      </c>
    </row>
    <row r="12" spans="1:14" x14ac:dyDescent="0.35">
      <c r="A12">
        <v>8</v>
      </c>
      <c r="B12" t="s">
        <v>92</v>
      </c>
      <c r="C12" t="s">
        <v>93</v>
      </c>
      <c r="D12">
        <v>156147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94</v>
      </c>
      <c r="C13" t="s">
        <v>95</v>
      </c>
      <c r="D13">
        <v>153716</v>
      </c>
      <c r="E13" t="s">
        <v>1</v>
      </c>
      <c r="F13" t="s">
        <v>3</v>
      </c>
      <c r="G13" s="3">
        <v>80</v>
      </c>
      <c r="H13" s="3">
        <v>90</v>
      </c>
      <c r="I13" s="3">
        <v>0</v>
      </c>
      <c r="J13" s="3">
        <v>85</v>
      </c>
      <c r="K13" s="3">
        <v>90</v>
      </c>
      <c r="L13" s="3">
        <f>(60+90)/2</f>
        <v>75</v>
      </c>
      <c r="M13">
        <f>G13*Komponen!C10 + H13*Komponen!C11 + I13*Komponen!C12 + J13*Komponen!C13 + K13*Komponen!C14 + L13*Komponen!C15</f>
        <v>84.5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152706</v>
      </c>
      <c r="E14" t="s">
        <v>1</v>
      </c>
      <c r="F14" t="s">
        <v>3</v>
      </c>
      <c r="G14" s="3">
        <v>80</v>
      </c>
      <c r="H14" s="3">
        <v>50</v>
      </c>
      <c r="I14" s="3">
        <v>0</v>
      </c>
      <c r="J14" s="3">
        <v>55</v>
      </c>
      <c r="K14" s="3">
        <v>60</v>
      </c>
      <c r="L14" s="3">
        <v>46</v>
      </c>
      <c r="M14">
        <f>G14*Komponen!C10 + H14*Komponen!C11 + I14*Komponen!C12 + J14*Komponen!C13 + K14*Komponen!C14 + L14*Komponen!C15</f>
        <v>57.7</v>
      </c>
      <c r="N14" t="str">
        <f t="shared" si="0"/>
        <v>C+</v>
      </c>
    </row>
    <row r="15" spans="1:14" x14ac:dyDescent="0.35">
      <c r="A15">
        <v>11</v>
      </c>
      <c r="B15" t="s">
        <v>98</v>
      </c>
      <c r="C15" t="s">
        <v>99</v>
      </c>
      <c r="D15">
        <v>153718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 t="s">
        <v>100</v>
      </c>
      <c r="C16" t="s">
        <v>101</v>
      </c>
      <c r="D16">
        <v>155867</v>
      </c>
      <c r="E16" t="s">
        <v>1</v>
      </c>
      <c r="F16" t="s">
        <v>3</v>
      </c>
      <c r="G16" s="3">
        <v>65</v>
      </c>
      <c r="H16" s="3">
        <v>50</v>
      </c>
      <c r="I16" s="3">
        <v>0</v>
      </c>
      <c r="J16" s="3">
        <v>25</v>
      </c>
      <c r="K16" s="3">
        <v>60</v>
      </c>
      <c r="L16" s="3">
        <v>51</v>
      </c>
      <c r="M16">
        <f>G16*Komponen!C10 + H16*Komponen!C11 + I16*Komponen!C12 + J16*Komponen!C13 + K16*Komponen!C14 + L16*Komponen!C15</f>
        <v>52.7</v>
      </c>
      <c r="N16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Alodia Yusuf</cp:lastModifiedBy>
  <dcterms:created xsi:type="dcterms:W3CDTF">2025-01-24T07:11:42Z</dcterms:created>
  <dcterms:modified xsi:type="dcterms:W3CDTF">2025-01-24T07:15:52Z</dcterms:modified>
  <cp:category>nilai</cp:category>
</cp:coreProperties>
</file>