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16FCCB3B-E8DC-409F-8B7E-7C2AB9EFFAF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1" sheetId="6" r:id="rId5"/>
    <sheet name="Worksheet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8" i="4"/>
  <c r="H18" i="4"/>
  <c r="I18" i="4"/>
  <c r="J18" i="4"/>
  <c r="K18" i="4"/>
  <c r="L18" i="4"/>
  <c r="L5" i="4"/>
  <c r="K5" i="4"/>
  <c r="J5" i="4"/>
  <c r="I5" i="4"/>
  <c r="H5" i="4"/>
  <c r="G5" i="4"/>
  <c r="G12" i="6" l="1"/>
  <c r="F12" i="6"/>
  <c r="E12" i="6"/>
  <c r="G11" i="6"/>
  <c r="F11" i="6"/>
  <c r="E11" i="6"/>
  <c r="G10" i="6"/>
  <c r="F10" i="6"/>
  <c r="E10" i="6"/>
  <c r="G9" i="6"/>
  <c r="F9" i="6"/>
  <c r="E9" i="6"/>
  <c r="G8" i="6"/>
  <c r="F8" i="6"/>
  <c r="E8" i="6"/>
  <c r="G7" i="6"/>
  <c r="F7" i="6"/>
  <c r="E7" i="6"/>
  <c r="G6" i="6"/>
  <c r="F6" i="6"/>
  <c r="E6" i="6"/>
  <c r="G5" i="6"/>
  <c r="F5" i="6"/>
  <c r="E5" i="6"/>
  <c r="G4" i="6"/>
  <c r="F4" i="6"/>
  <c r="E4" i="6"/>
  <c r="G3" i="6"/>
  <c r="F3" i="6"/>
  <c r="E3" i="6"/>
  <c r="G2" i="6"/>
  <c r="F2" i="6"/>
  <c r="E2" i="6"/>
  <c r="G1" i="6"/>
  <c r="F1" i="6"/>
  <c r="E1" i="6"/>
  <c r="M6" i="4" l="1"/>
  <c r="M23" i="4"/>
  <c r="N23" i="4" s="1"/>
  <c r="M22" i="4"/>
  <c r="N22" i="4" s="1"/>
  <c r="M21" i="4"/>
  <c r="N21" i="4" s="1"/>
  <c r="M19" i="4"/>
  <c r="N19" i="4" s="1"/>
  <c r="M18" i="4"/>
  <c r="N18" i="4" s="1"/>
  <c r="M17" i="4"/>
  <c r="N17" i="4" s="1"/>
  <c r="M15" i="4"/>
  <c r="N15" i="4" s="1"/>
  <c r="M14" i="4"/>
  <c r="N14" i="4" s="1"/>
  <c r="M13" i="4"/>
  <c r="N13" i="4" s="1"/>
  <c r="M10" i="4"/>
  <c r="N10" i="4" s="1"/>
  <c r="C16" i="3"/>
  <c r="N6" i="4" l="1"/>
  <c r="M7" i="4"/>
  <c r="N7" i="4" s="1"/>
  <c r="M11" i="4"/>
  <c r="N11" i="4" s="1"/>
  <c r="M8" i="4"/>
  <c r="N8" i="4" s="1"/>
  <c r="M12" i="4"/>
  <c r="N12" i="4" s="1"/>
  <c r="M16" i="4"/>
  <c r="N16" i="4" s="1"/>
  <c r="M20" i="4"/>
  <c r="N20" i="4" s="1"/>
  <c r="M9" i="4"/>
  <c r="N9" i="4" s="1"/>
  <c r="M5" i="4"/>
  <c r="N5" i="4" s="1"/>
</calcChain>
</file>

<file path=xl/sharedStrings.xml><?xml version="1.0" encoding="utf-8"?>
<sst xmlns="http://schemas.openxmlformats.org/spreadsheetml/2006/main" count="183" uniqueCount="123">
  <si>
    <t>KODE MK</t>
  </si>
  <si>
    <t>D1B2A39R</t>
  </si>
  <si>
    <t>NAMA MK</t>
  </si>
  <si>
    <t>TEKNIK GEMPA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</si>
  <si>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</si>
  <si>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</si>
  <si>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</si>
  <si>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</si>
  <si>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</si>
  <si>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</si>
  <si>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</si>
  <si>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</si>
  <si>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</si>
  <si>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</si>
  <si>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</si>
  <si>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</si>
  <si>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</si>
  <si>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</si>
  <si>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</si>
  <si>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</si>
  <si>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</si>
  <si>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</si>
  <si>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</si>
  <si>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</si>
  <si>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</si>
  <si>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</si>
  <si>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</si>
  <si>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</si>
  <si>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</si>
  <si>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</si>
  <si>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</si>
  <si>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</si>
  <si>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</si>
  <si>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</si>
  <si>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</si>
  <si>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</si>
  <si>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</si>
  <si>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</si>
  <si>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</si>
  <si>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</si>
  <si>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</si>
  <si>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</si>
  <si>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</si>
  <si>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</si>
  <si>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</si>
  <si>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</si>
  <si>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</si>
  <si>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</si>
  <si>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</si>
  <si>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</si>
  <si>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</si>
  <si>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</si>
  <si>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</si>
  <si>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</si>
  <si>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</si>
  <si>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</si>
  <si>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</si>
  <si>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</si>
  <si>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</si>
  <si>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</si>
  <si>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</si>
  <si>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</si>
  <si>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</si>
  <si>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</si>
  <si>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</si>
  <si>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</si>
  <si>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</si>
  <si>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</si>
  <si>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</si>
  <si>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</si>
  <si>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</si>
  <si>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</si>
  <si>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</si>
  <si>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</si>
  <si>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</si>
  <si>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</si>
  <si>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</si>
  <si>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</si>
  <si>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2021D1B193</t>
  </si>
  <si>
    <t>RIAN ANDRIAWAN</t>
  </si>
  <si>
    <t>2022D1B150</t>
  </si>
  <si>
    <t>AL MUZANY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</si>
  <si>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</si>
  <si>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</si>
  <si>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</si>
  <si>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</si>
  <si>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</si>
  <si>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</si>
  <si>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</si>
  <si>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</si>
  <si>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</si>
  <si>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</si>
  <si>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</si>
  <si>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</si>
  <si>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</si>
  <si>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</si>
  <si>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</si>
  <si>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</si>
  <si>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</si>
  <si>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</si>
  <si>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</si>
  <si>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</si>
  <si>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2022D1B186</t>
  </si>
  <si>
    <t>SAMSUL RIZAL</t>
  </si>
  <si>
    <t>2022D1B191</t>
  </si>
  <si>
    <t>SOPIAN HARIS</t>
  </si>
  <si>
    <t>M. IRVAN</t>
  </si>
  <si>
    <t>ARDIANSYAH</t>
  </si>
  <si>
    <t>ELSA SOFIA RANI</t>
  </si>
  <si>
    <t>AGUNG DAVIQ AL AF GANI</t>
  </si>
  <si>
    <t>ABDI NUGROHO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</si>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</sst>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0225%20-%203%20-%20REKAP%20NILAI%202025%2011.12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/>
      <sheetData sheetId="3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</row>
        <row r="9">
          <cell r="C9" t="str">
            <v>2021D1B012</v>
          </cell>
          <cell r="D9" t="str">
            <v>A</v>
          </cell>
          <cell r="E9">
            <v>53.25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28.571428571428569</v>
          </cell>
          <cell r="I17">
            <v>100</v>
          </cell>
          <cell r="J17">
            <v>76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45</v>
          </cell>
          <cell r="J18">
            <v>64.75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57.5</v>
          </cell>
          <cell r="G19">
            <v>0</v>
          </cell>
          <cell r="H19">
            <v>85.714285714285708</v>
          </cell>
          <cell r="I19">
            <v>50</v>
          </cell>
          <cell r="J19">
            <v>49.75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19.25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67.5</v>
          </cell>
          <cell r="G31">
            <v>0</v>
          </cell>
          <cell r="H31">
            <v>85.714285714285708</v>
          </cell>
          <cell r="I31">
            <v>45</v>
          </cell>
          <cell r="J31">
            <v>53.75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</row>
        <row r="35">
          <cell r="C35" t="str">
            <v>20240410216001</v>
          </cell>
          <cell r="D35" t="str">
            <v>A</v>
          </cell>
          <cell r="E35">
            <v>53.083333333333336</v>
          </cell>
          <cell r="F35">
            <v>40</v>
          </cell>
          <cell r="G35">
            <v>0</v>
          </cell>
          <cell r="H35">
            <v>0</v>
          </cell>
          <cell r="I35">
            <v>60</v>
          </cell>
          <cell r="J35">
            <v>46.25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57</v>
          </cell>
          <cell r="F37">
            <v>80</v>
          </cell>
          <cell r="G37">
            <v>0</v>
          </cell>
          <cell r="H37">
            <v>14.285714285714285</v>
          </cell>
          <cell r="I37">
            <v>0</v>
          </cell>
          <cell r="J37">
            <v>57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47.5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</row>
        <row r="41">
          <cell r="C41" t="str">
            <v>2022D1B004</v>
          </cell>
          <cell r="D41" t="str">
            <v>B</v>
          </cell>
          <cell r="E41">
            <v>79.45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57.5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37.5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14.285714285714285</v>
          </cell>
          <cell r="I46">
            <v>55</v>
          </cell>
          <cell r="J46">
            <v>50.75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57.142857142857139</v>
          </cell>
          <cell r="I48">
            <v>0</v>
          </cell>
          <cell r="J48">
            <v>46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52.5</v>
          </cell>
          <cell r="G49">
            <v>0</v>
          </cell>
          <cell r="H49">
            <v>28.571428571428569</v>
          </cell>
          <cell r="I49">
            <v>70</v>
          </cell>
          <cell r="J49">
            <v>33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2022D1B024</v>
          </cell>
          <cell r="D51" t="str">
            <v>B</v>
          </cell>
          <cell r="E51">
            <v>76.666666666666671</v>
          </cell>
          <cell r="F51">
            <v>77.5</v>
          </cell>
          <cell r="G51">
            <v>0</v>
          </cell>
          <cell r="H51">
            <v>28.571428571428569</v>
          </cell>
          <cell r="I51">
            <v>85</v>
          </cell>
          <cell r="J51">
            <v>25.75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14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25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49.75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39.25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15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15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</row>
        <row r="61">
          <cell r="C61" t="str">
            <v>2022D1B041</v>
          </cell>
          <cell r="D61" t="str">
            <v>C</v>
          </cell>
          <cell r="E61">
            <v>79.166666666666671</v>
          </cell>
          <cell r="F61">
            <v>83.5</v>
          </cell>
          <cell r="G61">
            <v>0</v>
          </cell>
          <cell r="H61">
            <v>28.571428571428569</v>
          </cell>
          <cell r="I61">
            <v>85</v>
          </cell>
          <cell r="J61">
            <v>30.75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</row>
        <row r="66">
          <cell r="C66" t="str">
            <v>2022D1B052</v>
          </cell>
          <cell r="D66" t="str">
            <v>C</v>
          </cell>
          <cell r="E66">
            <v>57.833333333333336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</row>
        <row r="67">
          <cell r="C67" t="str">
            <v>2022D1B053</v>
          </cell>
          <cell r="D67" t="str">
            <v>C</v>
          </cell>
          <cell r="E67">
            <v>32.583333333333336</v>
          </cell>
          <cell r="F67">
            <v>77.5</v>
          </cell>
          <cell r="G67">
            <v>0</v>
          </cell>
          <cell r="H67">
            <v>57.142857142857139</v>
          </cell>
          <cell r="I67">
            <v>50</v>
          </cell>
          <cell r="J67">
            <v>31.25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15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22.5</v>
          </cell>
          <cell r="G70">
            <v>0</v>
          </cell>
          <cell r="H70">
            <v>14.285714285714285</v>
          </cell>
          <cell r="I70">
            <v>0</v>
          </cell>
          <cell r="J70">
            <v>28</v>
          </cell>
        </row>
        <row r="71">
          <cell r="C71" t="str">
            <v>2022D1B059</v>
          </cell>
          <cell r="D71" t="str">
            <v>C</v>
          </cell>
          <cell r="E71">
            <v>42.166666666666671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57.142857142857139</v>
          </cell>
          <cell r="I72">
            <v>0</v>
          </cell>
          <cell r="J72">
            <v>35.5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28.571428571428569</v>
          </cell>
          <cell r="I73">
            <v>85</v>
          </cell>
          <cell r="J73">
            <v>44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</row>
        <row r="77">
          <cell r="C77" t="str">
            <v>2022D1B070</v>
          </cell>
          <cell r="D77" t="str">
            <v>C</v>
          </cell>
          <cell r="E77">
            <v>73.916666666666657</v>
          </cell>
          <cell r="F77">
            <v>77.5</v>
          </cell>
          <cell r="G77">
            <v>0</v>
          </cell>
          <cell r="H77">
            <v>28.571428571428569</v>
          </cell>
          <cell r="I77">
            <v>50</v>
          </cell>
          <cell r="J77">
            <v>43.25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14.285714285714285</v>
          </cell>
          <cell r="I78">
            <v>0</v>
          </cell>
          <cell r="J78">
            <v>0</v>
          </cell>
        </row>
        <row r="79">
          <cell r="C79" t="str">
            <v>2022D1B074</v>
          </cell>
          <cell r="D79" t="str">
            <v>C</v>
          </cell>
          <cell r="E79">
            <v>20.666666666666668</v>
          </cell>
          <cell r="F79">
            <v>40</v>
          </cell>
          <cell r="G79">
            <v>0</v>
          </cell>
          <cell r="H79">
            <v>28.571428571428569</v>
          </cell>
          <cell r="I79">
            <v>45</v>
          </cell>
          <cell r="J79">
            <v>32.75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</row>
        <row r="81">
          <cell r="C81" t="str">
            <v>2022D1B078</v>
          </cell>
          <cell r="D81" t="str">
            <v>C</v>
          </cell>
          <cell r="E81">
            <v>33.833333333333336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C84" t="str">
            <v>2022D1B081</v>
          </cell>
          <cell r="D84" t="str">
            <v>D</v>
          </cell>
          <cell r="E84">
            <v>80.416666666666671</v>
          </cell>
          <cell r="F84">
            <v>77.5</v>
          </cell>
          <cell r="G84">
            <v>0</v>
          </cell>
          <cell r="H84">
            <v>57.142857142857139</v>
          </cell>
          <cell r="I84">
            <v>85</v>
          </cell>
          <cell r="J84">
            <v>44.75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67.5</v>
          </cell>
          <cell r="G86">
            <v>0</v>
          </cell>
          <cell r="H86">
            <v>14.285714285714285</v>
          </cell>
          <cell r="I86">
            <v>70</v>
          </cell>
          <cell r="J86">
            <v>38</v>
          </cell>
        </row>
        <row r="87">
          <cell r="C87" t="str">
            <v>2022D1B086</v>
          </cell>
          <cell r="D87" t="str">
            <v>D</v>
          </cell>
          <cell r="E87">
            <v>58.166666666666671</v>
          </cell>
          <cell r="F87">
            <v>82.5</v>
          </cell>
          <cell r="G87">
            <v>0</v>
          </cell>
          <cell r="H87">
            <v>28.571428571428569</v>
          </cell>
          <cell r="I87">
            <v>0</v>
          </cell>
          <cell r="J87">
            <v>28.25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28.571428571428569</v>
          </cell>
          <cell r="I88">
            <v>80</v>
          </cell>
          <cell r="J88">
            <v>40.5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28.571428571428569</v>
          </cell>
          <cell r="I91">
            <v>0</v>
          </cell>
          <cell r="J91">
            <v>15.75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</row>
        <row r="94">
          <cell r="C94" t="str">
            <v>2022D1B095</v>
          </cell>
          <cell r="D94" t="str">
            <v>D</v>
          </cell>
          <cell r="E94">
            <v>35.166666666666671</v>
          </cell>
          <cell r="F94">
            <v>60</v>
          </cell>
          <cell r="G94">
            <v>0</v>
          </cell>
          <cell r="H94">
            <v>42.857142857142854</v>
          </cell>
          <cell r="I94">
            <v>75</v>
          </cell>
          <cell r="J94">
            <v>26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67.5</v>
          </cell>
          <cell r="G95">
            <v>0</v>
          </cell>
          <cell r="H95">
            <v>42.857142857142854</v>
          </cell>
          <cell r="I95">
            <v>45</v>
          </cell>
          <cell r="J95">
            <v>31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37.5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67.5</v>
          </cell>
          <cell r="G98">
            <v>0</v>
          </cell>
          <cell r="H98">
            <v>100</v>
          </cell>
          <cell r="I98">
            <v>45</v>
          </cell>
          <cell r="J98">
            <v>46.25</v>
          </cell>
        </row>
        <row r="99">
          <cell r="C99" t="str">
            <v>2022D1B105</v>
          </cell>
          <cell r="D99" t="str">
            <v>D</v>
          </cell>
          <cell r="E99">
            <v>28.916666666666668</v>
          </cell>
          <cell r="F99">
            <v>37.5</v>
          </cell>
          <cell r="G99">
            <v>0</v>
          </cell>
          <cell r="H99">
            <v>28.571428571428569</v>
          </cell>
          <cell r="I99">
            <v>0</v>
          </cell>
          <cell r="J99">
            <v>20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</row>
        <row r="102">
          <cell r="C102" t="str">
            <v>2022D1B111</v>
          </cell>
          <cell r="D102" t="str">
            <v>D</v>
          </cell>
          <cell r="E102">
            <v>84.166666666666671</v>
          </cell>
          <cell r="F102">
            <v>70</v>
          </cell>
          <cell r="G102">
            <v>0</v>
          </cell>
          <cell r="H102">
            <v>71.428571428571431</v>
          </cell>
          <cell r="I102">
            <v>100</v>
          </cell>
          <cell r="J102">
            <v>53.75</v>
          </cell>
        </row>
        <row r="103">
          <cell r="C103" t="str">
            <v>2022D1B114</v>
          </cell>
          <cell r="D103" t="str">
            <v>D</v>
          </cell>
          <cell r="E103">
            <v>52.75</v>
          </cell>
          <cell r="F103">
            <v>60</v>
          </cell>
          <cell r="G103">
            <v>0</v>
          </cell>
          <cell r="H103">
            <v>14.285714285714285</v>
          </cell>
          <cell r="I103">
            <v>35</v>
          </cell>
          <cell r="J103">
            <v>26.5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14.285714285714285</v>
          </cell>
          <cell r="I107">
            <v>0</v>
          </cell>
          <cell r="J107">
            <v>0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65.75</v>
          </cell>
          <cell r="F111">
            <v>62.5</v>
          </cell>
          <cell r="G111">
            <v>0</v>
          </cell>
          <cell r="H111">
            <v>71.428571428571431</v>
          </cell>
          <cell r="I111">
            <v>45</v>
          </cell>
          <cell r="J111">
            <v>37</v>
          </cell>
        </row>
        <row r="112">
          <cell r="C112" t="str">
            <v>2021D1B193</v>
          </cell>
          <cell r="D112" t="str">
            <v>E</v>
          </cell>
          <cell r="E112">
            <v>59.5</v>
          </cell>
          <cell r="F112">
            <v>10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</row>
        <row r="113">
          <cell r="C113" t="str">
            <v>2022D1B125</v>
          </cell>
          <cell r="D113" t="str">
            <v>E</v>
          </cell>
          <cell r="E113">
            <v>73.833333333333343</v>
          </cell>
          <cell r="F113">
            <v>72.5</v>
          </cell>
          <cell r="G113">
            <v>0</v>
          </cell>
          <cell r="H113">
            <v>42.857142857142854</v>
          </cell>
          <cell r="I113">
            <v>35</v>
          </cell>
          <cell r="J113">
            <v>41.25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57.142857142857139</v>
          </cell>
          <cell r="I114">
            <v>80</v>
          </cell>
          <cell r="J114">
            <v>40.5</v>
          </cell>
        </row>
        <row r="115">
          <cell r="C115" t="str">
            <v>2022D1B130</v>
          </cell>
          <cell r="D115" t="str">
            <v>E</v>
          </cell>
          <cell r="E115">
            <v>52.75</v>
          </cell>
          <cell r="F115">
            <v>67.5</v>
          </cell>
          <cell r="G115">
            <v>0</v>
          </cell>
          <cell r="H115">
            <v>14.285714285714285</v>
          </cell>
          <cell r="I115">
            <v>50</v>
          </cell>
          <cell r="J115">
            <v>66.75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57.142857142857139</v>
          </cell>
          <cell r="I116">
            <v>65</v>
          </cell>
          <cell r="J116">
            <v>33.75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28.571428571428569</v>
          </cell>
          <cell r="I119">
            <v>40</v>
          </cell>
          <cell r="J119">
            <v>31.25</v>
          </cell>
        </row>
        <row r="120">
          <cell r="C120" t="str">
            <v>2022D1B137</v>
          </cell>
          <cell r="D120" t="str">
            <v>E</v>
          </cell>
          <cell r="E120">
            <v>49.583333333333336</v>
          </cell>
          <cell r="F120">
            <v>67.5</v>
          </cell>
          <cell r="G120">
            <v>0</v>
          </cell>
          <cell r="H120">
            <v>57.142857142857139</v>
          </cell>
          <cell r="I120">
            <v>50</v>
          </cell>
          <cell r="J120">
            <v>47.5</v>
          </cell>
        </row>
        <row r="121">
          <cell r="C121" t="str">
            <v>2022D1B138</v>
          </cell>
          <cell r="D121" t="str">
            <v>E</v>
          </cell>
          <cell r="E121">
            <v>62.75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</row>
        <row r="127">
          <cell r="C127" t="str">
            <v>2022D1B144</v>
          </cell>
          <cell r="D127" t="str">
            <v>E</v>
          </cell>
          <cell r="E127">
            <v>39.333333333333329</v>
          </cell>
          <cell r="F127">
            <v>55</v>
          </cell>
          <cell r="G127">
            <v>0</v>
          </cell>
          <cell r="H127">
            <v>42.857142857142854</v>
          </cell>
          <cell r="I127">
            <v>50</v>
          </cell>
          <cell r="J127">
            <v>39.25</v>
          </cell>
        </row>
        <row r="128">
          <cell r="C128" t="str">
            <v>2022D1B145P</v>
          </cell>
          <cell r="D128" t="str">
            <v>E</v>
          </cell>
          <cell r="E128">
            <v>45.833333333333336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</row>
        <row r="129">
          <cell r="C129" t="str">
            <v>2022D1B148</v>
          </cell>
          <cell r="D129" t="str">
            <v>E</v>
          </cell>
          <cell r="E129">
            <v>59.5</v>
          </cell>
          <cell r="F129">
            <v>60</v>
          </cell>
          <cell r="G129">
            <v>0</v>
          </cell>
          <cell r="H129">
            <v>14.285714285714285</v>
          </cell>
          <cell r="I129">
            <v>45</v>
          </cell>
          <cell r="J129">
            <v>43</v>
          </cell>
        </row>
        <row r="130">
          <cell r="C130" t="str">
            <v>2022D1B149</v>
          </cell>
          <cell r="D130" t="str">
            <v>E</v>
          </cell>
          <cell r="E130">
            <v>50.25</v>
          </cell>
          <cell r="F130">
            <v>74</v>
          </cell>
          <cell r="G130">
            <v>0</v>
          </cell>
          <cell r="H130">
            <v>0</v>
          </cell>
          <cell r="I130">
            <v>55</v>
          </cell>
          <cell r="J130">
            <v>49.75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28.571428571428569</v>
          </cell>
          <cell r="I131">
            <v>0</v>
          </cell>
          <cell r="J131">
            <v>34.5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</row>
        <row r="137">
          <cell r="C137" t="str">
            <v>2022D1B164</v>
          </cell>
          <cell r="D137" t="str">
            <v>E</v>
          </cell>
          <cell r="E137">
            <v>45.833333333333336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</row>
        <row r="140">
          <cell r="C140" t="str">
            <v>2019D1B127</v>
          </cell>
          <cell r="D140" t="str">
            <v>F</v>
          </cell>
          <cell r="E140">
            <v>59.5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</row>
        <row r="141">
          <cell r="C141" t="str">
            <v>2019D1B184</v>
          </cell>
          <cell r="D141" t="str">
            <v>F</v>
          </cell>
          <cell r="E141">
            <v>39.583333333333336</v>
          </cell>
          <cell r="F141">
            <v>57.5</v>
          </cell>
          <cell r="G141">
            <v>0</v>
          </cell>
          <cell r="H141">
            <v>14.285714285714285</v>
          </cell>
          <cell r="I141">
            <v>45</v>
          </cell>
          <cell r="J141">
            <v>12.5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17.5</v>
          </cell>
          <cell r="G143">
            <v>0</v>
          </cell>
          <cell r="H143">
            <v>42.857142857142854</v>
          </cell>
          <cell r="I143">
            <v>0</v>
          </cell>
          <cell r="J143">
            <v>12.5</v>
          </cell>
        </row>
        <row r="144">
          <cell r="C144" t="str">
            <v>2020D1B063</v>
          </cell>
          <cell r="D144" t="str">
            <v>F</v>
          </cell>
          <cell r="E144">
            <v>57</v>
          </cell>
          <cell r="F144">
            <v>80</v>
          </cell>
          <cell r="G144">
            <v>0</v>
          </cell>
          <cell r="H144">
            <v>14.285714285714285</v>
          </cell>
          <cell r="I144">
            <v>0</v>
          </cell>
          <cell r="J144">
            <v>57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14.285714285714285</v>
          </cell>
          <cell r="I145">
            <v>0</v>
          </cell>
          <cell r="J145">
            <v>0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57.5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</row>
        <row r="147">
          <cell r="C147" t="str">
            <v>2020D1B122</v>
          </cell>
          <cell r="D147" t="str">
            <v>F</v>
          </cell>
          <cell r="E147">
            <v>59.5</v>
          </cell>
          <cell r="F147">
            <v>67.5</v>
          </cell>
          <cell r="G147">
            <v>0</v>
          </cell>
          <cell r="H147">
            <v>14.285714285714285</v>
          </cell>
          <cell r="I147">
            <v>0</v>
          </cell>
          <cell r="J147">
            <v>40.75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57.142857142857139</v>
          </cell>
          <cell r="I149">
            <v>0</v>
          </cell>
          <cell r="J149">
            <v>0</v>
          </cell>
        </row>
        <row r="150">
          <cell r="C150" t="str">
            <v>2021D1B150</v>
          </cell>
          <cell r="D150" t="str">
            <v>F</v>
          </cell>
          <cell r="E150">
            <v>64.5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</row>
        <row r="152">
          <cell r="C152" t="str">
            <v>2022D1B168</v>
          </cell>
          <cell r="D152" t="str">
            <v>F</v>
          </cell>
          <cell r="E152">
            <v>43.333333333333336</v>
          </cell>
          <cell r="F152">
            <v>32.5</v>
          </cell>
          <cell r="G152">
            <v>0</v>
          </cell>
          <cell r="H152">
            <v>57.142857142857139</v>
          </cell>
          <cell r="I152">
            <v>0</v>
          </cell>
          <cell r="J152">
            <v>0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52.5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57.5</v>
          </cell>
          <cell r="G154">
            <v>0</v>
          </cell>
          <cell r="H154">
            <v>28.571428571428569</v>
          </cell>
          <cell r="I154">
            <v>55</v>
          </cell>
          <cell r="J154">
            <v>34.25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</row>
        <row r="156">
          <cell r="C156" t="str">
            <v>2022D1B174</v>
          </cell>
          <cell r="D156" t="str">
            <v>F</v>
          </cell>
          <cell r="E156">
            <v>72.666666666666657</v>
          </cell>
          <cell r="F156">
            <v>60</v>
          </cell>
          <cell r="G156">
            <v>0</v>
          </cell>
          <cell r="H156">
            <v>28.571428571428569</v>
          </cell>
          <cell r="I156">
            <v>35</v>
          </cell>
          <cell r="J156">
            <v>42.75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</row>
        <row r="160">
          <cell r="C160" t="str">
            <v>2022D1B185R</v>
          </cell>
          <cell r="D160" t="str">
            <v>F</v>
          </cell>
          <cell r="E160">
            <v>61.916666666666671</v>
          </cell>
          <cell r="F160">
            <v>77.5</v>
          </cell>
          <cell r="G160">
            <v>0</v>
          </cell>
          <cell r="H160">
            <v>42.857142857142854</v>
          </cell>
          <cell r="I160">
            <v>0</v>
          </cell>
          <cell r="J160">
            <v>31.25</v>
          </cell>
        </row>
        <row r="161">
          <cell r="C161" t="str">
            <v>2022D1B191</v>
          </cell>
          <cell r="D161" t="str">
            <v>F</v>
          </cell>
          <cell r="E161">
            <v>67</v>
          </cell>
          <cell r="F161">
            <v>78.5</v>
          </cell>
          <cell r="G161">
            <v>0</v>
          </cell>
          <cell r="H161">
            <v>71.428571428571431</v>
          </cell>
          <cell r="I161">
            <v>55</v>
          </cell>
          <cell r="J161">
            <v>48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111</v>
      </c>
      <c r="C10" s="3"/>
      <c r="D10">
        <v>1234582814</v>
      </c>
    </row>
    <row r="11" spans="1:4" ht="15" thickBot="1" x14ac:dyDescent="0.35">
      <c r="A11">
        <v>2</v>
      </c>
      <c r="B11" s="12" t="s">
        <v>112</v>
      </c>
      <c r="C11" s="3"/>
      <c r="D11">
        <v>1234582814</v>
      </c>
    </row>
    <row r="12" spans="1:4" ht="15" thickBot="1" x14ac:dyDescent="0.35">
      <c r="A12">
        <v>3</v>
      </c>
      <c r="B12" s="13" t="s">
        <v>113</v>
      </c>
      <c r="C12" s="3"/>
      <c r="D12">
        <v>1234582814</v>
      </c>
    </row>
    <row r="13" spans="1:4" ht="15" thickBot="1" x14ac:dyDescent="0.35">
      <c r="A13">
        <v>4</v>
      </c>
      <c r="B13" s="12" t="s">
        <v>112</v>
      </c>
      <c r="C13" s="3"/>
      <c r="D13">
        <v>1234582814</v>
      </c>
    </row>
    <row r="14" spans="1:4" ht="15" thickBot="1" x14ac:dyDescent="0.35">
      <c r="A14">
        <v>5</v>
      </c>
      <c r="B14" s="13" t="s">
        <v>114</v>
      </c>
      <c r="C14" s="3"/>
      <c r="D14">
        <v>1234582814</v>
      </c>
    </row>
    <row r="15" spans="1:4" ht="15" thickBot="1" x14ac:dyDescent="0.35">
      <c r="A15">
        <v>6</v>
      </c>
      <c r="B15" s="12" t="s">
        <v>112</v>
      </c>
      <c r="C15" s="3"/>
      <c r="D15">
        <v>1234582814</v>
      </c>
    </row>
    <row r="16" spans="1:4" ht="29.4" thickBot="1" x14ac:dyDescent="0.35">
      <c r="A16">
        <v>7</v>
      </c>
      <c r="B16" s="13" t="s">
        <v>115</v>
      </c>
      <c r="C16" s="3"/>
      <c r="D16">
        <v>1234582814</v>
      </c>
    </row>
    <row r="17" spans="1:4" ht="15" thickBot="1" x14ac:dyDescent="0.35">
      <c r="A17">
        <v>8</v>
      </c>
      <c r="B17" s="14" t="s">
        <v>116</v>
      </c>
      <c r="C17" s="3"/>
      <c r="D17">
        <v>1234582814</v>
      </c>
    </row>
    <row r="18" spans="1:4" ht="15" thickBot="1" x14ac:dyDescent="0.35">
      <c r="A18">
        <v>9</v>
      </c>
      <c r="B18" s="12" t="s">
        <v>112</v>
      </c>
      <c r="C18" s="3"/>
      <c r="D18">
        <v>1234582814</v>
      </c>
    </row>
    <row r="19" spans="1:4" ht="15" thickBot="1" x14ac:dyDescent="0.35">
      <c r="A19">
        <v>10</v>
      </c>
      <c r="B19" s="13" t="s">
        <v>117</v>
      </c>
      <c r="C19" s="3"/>
      <c r="D19">
        <v>1234582814</v>
      </c>
    </row>
    <row r="20" spans="1:4" ht="15" thickBot="1" x14ac:dyDescent="0.35">
      <c r="A20">
        <v>11</v>
      </c>
      <c r="B20" s="13" t="s">
        <v>117</v>
      </c>
      <c r="C20" s="3"/>
      <c r="D20">
        <v>1234582814</v>
      </c>
    </row>
    <row r="21" spans="1:4" ht="15" thickBot="1" x14ac:dyDescent="0.35">
      <c r="A21">
        <v>12</v>
      </c>
      <c r="B21" s="13" t="s">
        <v>118</v>
      </c>
      <c r="C21" s="3"/>
      <c r="D21">
        <v>1234582814</v>
      </c>
    </row>
    <row r="22" spans="1:4" ht="15" thickBot="1" x14ac:dyDescent="0.35">
      <c r="A22">
        <v>13</v>
      </c>
      <c r="B22" s="13" t="s">
        <v>119</v>
      </c>
      <c r="C22" s="3"/>
      <c r="D22">
        <v>1234582814</v>
      </c>
    </row>
    <row r="23" spans="1:4" ht="29.4" thickBot="1" x14ac:dyDescent="0.35">
      <c r="A23">
        <v>14</v>
      </c>
      <c r="B23" s="13" t="s">
        <v>120</v>
      </c>
      <c r="C23" s="3"/>
      <c r="D23">
        <v>1234582814</v>
      </c>
    </row>
    <row r="24" spans="1:4" ht="29.4" thickBot="1" x14ac:dyDescent="0.35">
      <c r="A24">
        <v>15</v>
      </c>
      <c r="B24" s="13" t="s">
        <v>121</v>
      </c>
      <c r="C24" s="3"/>
      <c r="D24">
        <v>1234582814</v>
      </c>
    </row>
    <row r="25" spans="1:4" ht="15" thickBot="1" x14ac:dyDescent="0.35">
      <c r="A25">
        <v>16</v>
      </c>
      <c r="B25" s="14" t="s">
        <v>122</v>
      </c>
      <c r="C25" s="3"/>
      <c r="D25">
        <v>1234582814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1234582814</v>
      </c>
    </row>
    <row r="11" spans="1:6" x14ac:dyDescent="0.3">
      <c r="A11">
        <v>2</v>
      </c>
      <c r="B11" t="s">
        <v>62</v>
      </c>
      <c r="C11" s="9">
        <v>0.25</v>
      </c>
      <c r="D11" s="3" t="s">
        <v>63</v>
      </c>
      <c r="E11" s="3"/>
      <c r="F11">
        <v>1234582814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1234582814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1234582814</v>
      </c>
    </row>
    <row r="14" spans="1:6" x14ac:dyDescent="0.3">
      <c r="A14">
        <v>5</v>
      </c>
      <c r="B14" t="s">
        <v>66</v>
      </c>
      <c r="C14" s="9">
        <v>0.1</v>
      </c>
      <c r="D14" s="3"/>
      <c r="E14" s="3"/>
      <c r="F14">
        <v>1234582814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1234582814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L24" sqref="L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156487</v>
      </c>
      <c r="E5" t="s">
        <v>1</v>
      </c>
      <c r="F5" t="s">
        <v>3</v>
      </c>
      <c r="G5" s="3">
        <f>ROUND(VLOOKUP($B5,'[1]REKAP NILAI'!$C$5:$J$195,3,FALSE),0)</f>
        <v>60</v>
      </c>
      <c r="H5" s="3">
        <f>ROUND(VLOOKUP($B5,'[1]REKAP NILAI'!$C$5:$J$195,4,FALSE),0)</f>
        <v>10</v>
      </c>
      <c r="I5" s="3">
        <f>ROUND(VLOOKUP($B5,'[1]REKAP NILAI'!$C$5:$J$195,5,FALSE),0)</f>
        <v>0</v>
      </c>
      <c r="J5" s="3">
        <f>ROUND(VLOOKUP($B5,'[1]REKAP NILAI'!$C$5:$J$195,6,FALSE),0)</f>
        <v>50</v>
      </c>
      <c r="K5" s="3">
        <f>ROUND(VLOOKUP($B5,'[1]REKAP NILAI'!$C$5:$J$195,7,FALSE),0)</f>
        <v>25</v>
      </c>
      <c r="L5" s="3">
        <f>ROUND(VLOOKUP($B5,'[1]REKAP NILAI'!$C$5:$J$195,8,FALSE),0)</f>
        <v>45</v>
      </c>
      <c r="M5">
        <f>G5*Komponen!C10 + H5*Komponen!C11 + I5*Komponen!C12 + J5*Komponen!C13 + K5*Komponen!C14 + L5*Komponen!C15</f>
        <v>38.5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159043</v>
      </c>
      <c r="E6" t="s">
        <v>1</v>
      </c>
      <c r="F6" t="s">
        <v>3</v>
      </c>
      <c r="G6" s="3">
        <f>ROUND(VLOOKUP($B6,'[1]REKAP NILAI'!$C$5:$J$195,3,FALSE),0)</f>
        <v>70</v>
      </c>
      <c r="H6" s="3">
        <f>ROUND(VLOOKUP($B6,'[1]REKAP NILAI'!$C$5:$J$195,4,FALSE),0)</f>
        <v>76</v>
      </c>
      <c r="I6" s="3">
        <f>ROUND(VLOOKUP($B6,'[1]REKAP NILAI'!$C$5:$J$195,5,FALSE),0)</f>
        <v>0</v>
      </c>
      <c r="J6" s="3">
        <f>ROUND(VLOOKUP($B6,'[1]REKAP NILAI'!$C$5:$J$195,6,FALSE),0)</f>
        <v>29</v>
      </c>
      <c r="K6" s="3">
        <f>ROUND(VLOOKUP($B6,'[1]REKAP NILAI'!$C$5:$J$195,7,FALSE),0)</f>
        <v>0</v>
      </c>
      <c r="L6" s="3">
        <f>ROUND(VLOOKUP($B6,'[1]REKAP NILAI'!$C$5:$J$195,8,FALSE),0)</f>
        <v>35</v>
      </c>
      <c r="M6">
        <f>G6*Komponen!C10 + H6*Komponen!C11 + I6*Komponen!C12 + J6*Komponen!C13 + K6*Komponen!C14 + L6*Komponen!C15</f>
        <v>49.9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154086</v>
      </c>
      <c r="E7" t="s">
        <v>1</v>
      </c>
      <c r="F7" t="s">
        <v>3</v>
      </c>
      <c r="G7" s="3">
        <f>ROUND(VLOOKUP($B7,'[1]REKAP NILAI'!$C$5:$J$195,3,FALSE),0)</f>
        <v>82</v>
      </c>
      <c r="H7" s="3">
        <f>ROUND(VLOOKUP($B7,'[1]REKAP NILAI'!$C$5:$J$195,4,FALSE),0)</f>
        <v>108</v>
      </c>
      <c r="I7" s="3">
        <f>ROUND(VLOOKUP($B7,'[1]REKAP NILAI'!$C$5:$J$195,5,FALSE),0)</f>
        <v>0</v>
      </c>
      <c r="J7" s="3">
        <f>ROUND(VLOOKUP($B7,'[1]REKAP NILAI'!$C$5:$J$195,6,FALSE),0)</f>
        <v>100</v>
      </c>
      <c r="K7" s="3">
        <f>ROUND(VLOOKUP($B7,'[1]REKAP NILAI'!$C$5:$J$195,7,FALSE),0)</f>
        <v>100</v>
      </c>
      <c r="L7" s="3">
        <f>ROUND(VLOOKUP($B7,'[1]REKAP NILAI'!$C$5:$J$195,8,FALSE),0)</f>
        <v>83</v>
      </c>
      <c r="M7">
        <f>G7*Komponen!C10 + H7*Komponen!C11 + I7*Komponen!C12 + J7*Komponen!C13 + K7*Komponen!C14 + L7*Komponen!C15</f>
        <v>92.4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155019</v>
      </c>
      <c r="E8" t="s">
        <v>1</v>
      </c>
      <c r="F8" t="s">
        <v>3</v>
      </c>
      <c r="G8" s="3">
        <f>ROUND(VLOOKUP($B8,'[1]REKAP NILAI'!$C$5:$J$195,3,FALSE),0)</f>
        <v>43</v>
      </c>
      <c r="H8" s="3">
        <f>ROUND(VLOOKUP($B8,'[1]REKAP NILAI'!$C$5:$J$195,4,FALSE),0)</f>
        <v>33</v>
      </c>
      <c r="I8" s="3">
        <f>ROUND(VLOOKUP($B8,'[1]REKAP NILAI'!$C$5:$J$195,5,FALSE),0)</f>
        <v>0</v>
      </c>
      <c r="J8" s="3">
        <f>ROUND(VLOOKUP($B8,'[1]REKAP NILAI'!$C$5:$J$195,6,FALSE),0)</f>
        <v>57</v>
      </c>
      <c r="K8" s="3">
        <f>ROUND(VLOOKUP($B8,'[1]REKAP NILAI'!$C$5:$J$195,7,FALSE),0)</f>
        <v>0</v>
      </c>
      <c r="L8" s="3">
        <f>ROUND(VLOOKUP($B8,'[1]REKAP NILAI'!$C$5:$J$195,8,FALSE),0)</f>
        <v>0</v>
      </c>
      <c r="M8">
        <f>G8*Komponen!C10 + H8*Komponen!C11 + I8*Komponen!C12 + J8*Komponen!C13 + K8*Komponen!C14 + L8*Komponen!C15</f>
        <v>24.7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156796</v>
      </c>
      <c r="E9" t="s">
        <v>1</v>
      </c>
      <c r="F9" t="s">
        <v>3</v>
      </c>
      <c r="G9" s="3">
        <f>ROUND(VLOOKUP($B9,'[1]REKAP NILAI'!$C$5:$J$195,3,FALSE),0)</f>
        <v>79</v>
      </c>
      <c r="H9" s="3">
        <f>ROUND(VLOOKUP($B9,'[1]REKAP NILAI'!$C$5:$J$195,4,FALSE),0)</f>
        <v>53</v>
      </c>
      <c r="I9" s="3">
        <f>ROUND(VLOOKUP($B9,'[1]REKAP NILAI'!$C$5:$J$195,5,FALSE),0)</f>
        <v>0</v>
      </c>
      <c r="J9" s="3">
        <f>ROUND(VLOOKUP($B9,'[1]REKAP NILAI'!$C$5:$J$195,6,FALSE),0)</f>
        <v>86</v>
      </c>
      <c r="K9" s="3">
        <f>ROUND(VLOOKUP($B9,'[1]REKAP NILAI'!$C$5:$J$195,7,FALSE),0)</f>
        <v>45</v>
      </c>
      <c r="L9" s="3">
        <f>ROUND(VLOOKUP($B9,'[1]REKAP NILAI'!$C$5:$J$195,8,FALSE),0)</f>
        <v>40</v>
      </c>
      <c r="M9">
        <f>G9*Komponen!C10 + H9*Komponen!C11 + I9*Komponen!C12 + J9*Komponen!C13 + K9*Komponen!C14 + L9*Komponen!C15</f>
        <v>58.1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156866</v>
      </c>
      <c r="E10" t="s">
        <v>1</v>
      </c>
      <c r="F10" t="s">
        <v>3</v>
      </c>
      <c r="G10" s="3">
        <f>ROUND(VLOOKUP($B10,'[1]REKAP NILAI'!$C$5:$J$195,3,FALSE),0)</f>
        <v>73</v>
      </c>
      <c r="H10" s="3">
        <f>ROUND(VLOOKUP($B10,'[1]REKAP NILAI'!$C$5:$J$195,4,FALSE),0)</f>
        <v>58</v>
      </c>
      <c r="I10" s="3">
        <f>ROUND(VLOOKUP($B10,'[1]REKAP NILAI'!$C$5:$J$195,5,FALSE),0)</f>
        <v>0</v>
      </c>
      <c r="J10" s="3">
        <f>ROUND(VLOOKUP($B10,'[1]REKAP NILAI'!$C$5:$J$195,6,FALSE),0)</f>
        <v>29</v>
      </c>
      <c r="K10" s="3">
        <f>ROUND(VLOOKUP($B10,'[1]REKAP NILAI'!$C$5:$J$195,7,FALSE),0)</f>
        <v>55</v>
      </c>
      <c r="L10" s="3">
        <f>ROUND(VLOOKUP($B10,'[1]REKAP NILAI'!$C$5:$J$195,8,FALSE),0)</f>
        <v>34</v>
      </c>
      <c r="M10">
        <f>G10*Komponen!C10 + H10*Komponen!C11 + I10*Komponen!C12 + J10*Komponen!C13 + K10*Komponen!C14 + L10*Komponen!C15</f>
        <v>51.349999999999994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156828</v>
      </c>
      <c r="E11" t="s">
        <v>1</v>
      </c>
      <c r="F11" t="s">
        <v>3</v>
      </c>
      <c r="G11" s="3">
        <f>ROUND(VLOOKUP($B11,'[1]REKAP NILAI'!$C$5:$J$195,3,FALSE),0)</f>
        <v>79</v>
      </c>
      <c r="H11" s="3">
        <f>ROUND(VLOOKUP($B11,'[1]REKAP NILAI'!$C$5:$J$195,4,FALSE),0)</f>
        <v>79</v>
      </c>
      <c r="I11" s="3">
        <f>ROUND(VLOOKUP($B11,'[1]REKAP NILAI'!$C$5:$J$195,5,FALSE),0)</f>
        <v>0</v>
      </c>
      <c r="J11" s="3">
        <f>ROUND(VLOOKUP($B11,'[1]REKAP NILAI'!$C$5:$J$195,6,FALSE),0)</f>
        <v>86</v>
      </c>
      <c r="K11" s="3">
        <f>ROUND(VLOOKUP($B11,'[1]REKAP NILAI'!$C$5:$J$195,7,FALSE),0)</f>
        <v>0</v>
      </c>
      <c r="L11" s="3">
        <f>ROUND(VLOOKUP($B11,'[1]REKAP NILAI'!$C$5:$J$195,8,FALSE),0)</f>
        <v>48</v>
      </c>
      <c r="M11">
        <f>G11*Komponen!C10 + H11*Komponen!C11 + I11*Komponen!C12 + J11*Komponen!C13 + K11*Komponen!C14 + L11*Komponen!C15</f>
        <v>62.5</v>
      </c>
      <c r="N11" t="str">
        <f t="shared" si="0"/>
        <v>B-</v>
      </c>
    </row>
    <row r="12" spans="1:14" x14ac:dyDescent="0.3">
      <c r="A12">
        <v>8</v>
      </c>
      <c r="B12" t="s">
        <v>92</v>
      </c>
      <c r="C12" t="s">
        <v>93</v>
      </c>
      <c r="D12">
        <v>153079</v>
      </c>
      <c r="E12" t="s">
        <v>1</v>
      </c>
      <c r="F12" t="s">
        <v>3</v>
      </c>
      <c r="G12" s="3">
        <f>ROUND(VLOOKUP($B12,'[1]REKAP NILAI'!$C$5:$J$195,3,FALSE),0)</f>
        <v>73</v>
      </c>
      <c r="H12" s="3">
        <f>ROUND(VLOOKUP($B12,'[1]REKAP NILAI'!$C$5:$J$195,4,FALSE),0)</f>
        <v>60</v>
      </c>
      <c r="I12" s="3">
        <f>ROUND(VLOOKUP($B12,'[1]REKAP NILAI'!$C$5:$J$195,5,FALSE),0)</f>
        <v>0</v>
      </c>
      <c r="J12" s="3">
        <f>ROUND(VLOOKUP($B12,'[1]REKAP NILAI'!$C$5:$J$195,6,FALSE),0)</f>
        <v>29</v>
      </c>
      <c r="K12" s="3">
        <f>ROUND(VLOOKUP($B12,'[1]REKAP NILAI'!$C$5:$J$195,7,FALSE),0)</f>
        <v>35</v>
      </c>
      <c r="L12" s="3">
        <f>ROUND(VLOOKUP($B12,'[1]REKAP NILAI'!$C$5:$J$195,8,FALSE),0)</f>
        <v>43</v>
      </c>
      <c r="M12">
        <f>G12*Komponen!C10 + H12*Komponen!C11 + I12*Komponen!C12 + J12*Komponen!C13 + K12*Komponen!C14 + L12*Komponen!C15</f>
        <v>52.55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156793</v>
      </c>
      <c r="E13" t="s">
        <v>1</v>
      </c>
      <c r="F13" t="s">
        <v>3</v>
      </c>
      <c r="G13" s="3">
        <f>ROUND(VLOOKUP($B13,'[1]REKAP NILAI'!$C$5:$J$195,3,FALSE),0)</f>
        <v>83</v>
      </c>
      <c r="H13" s="3">
        <f>ROUND(VLOOKUP($B13,'[1]REKAP NILAI'!$C$5:$J$195,4,FALSE),0)</f>
        <v>100</v>
      </c>
      <c r="I13" s="3">
        <f>ROUND(VLOOKUP($B13,'[1]REKAP NILAI'!$C$5:$J$195,5,FALSE),0)</f>
        <v>0</v>
      </c>
      <c r="J13" s="3">
        <f>ROUND(VLOOKUP($B13,'[1]REKAP NILAI'!$C$5:$J$195,6,FALSE),0)</f>
        <v>100</v>
      </c>
      <c r="K13" s="3">
        <f>ROUND(VLOOKUP($B13,'[1]REKAP NILAI'!$C$5:$J$195,7,FALSE),0)</f>
        <v>100</v>
      </c>
      <c r="L13" s="3">
        <f>ROUND(VLOOKUP($B13,'[1]REKAP NILAI'!$C$5:$J$195,8,FALSE),0)</f>
        <v>88</v>
      </c>
      <c r="M13">
        <f>G13*Komponen!C10 + H13*Komponen!C11 + I13*Komponen!C12 + J13*Komponen!C13 + K13*Komponen!C14 + L13*Komponen!C15</f>
        <v>92.15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156690</v>
      </c>
      <c r="E14" t="s">
        <v>1</v>
      </c>
      <c r="F14" t="s">
        <v>3</v>
      </c>
      <c r="G14" s="3">
        <f>ROUND(VLOOKUP($B14,'[1]REKAP NILAI'!$C$5:$J$195,3,FALSE),0)</f>
        <v>82</v>
      </c>
      <c r="H14" s="3">
        <f>ROUND(VLOOKUP($B14,'[1]REKAP NILAI'!$C$5:$J$195,4,FALSE),0)</f>
        <v>109</v>
      </c>
      <c r="I14" s="3">
        <f>ROUND(VLOOKUP($B14,'[1]REKAP NILAI'!$C$5:$J$195,5,FALSE),0)</f>
        <v>0</v>
      </c>
      <c r="J14" s="3">
        <f>ROUND(VLOOKUP($B14,'[1]REKAP NILAI'!$C$5:$J$195,6,FALSE),0)</f>
        <v>100</v>
      </c>
      <c r="K14" s="3">
        <f>ROUND(VLOOKUP($B14,'[1]REKAP NILAI'!$C$5:$J$195,7,FALSE),0)</f>
        <v>100</v>
      </c>
      <c r="L14" s="3">
        <f>ROUND(VLOOKUP($B14,'[1]REKAP NILAI'!$C$5:$J$195,8,FALSE),0)</f>
        <v>71</v>
      </c>
      <c r="M14">
        <f>G14*Komponen!C10 + H14*Komponen!C11 + I14*Komponen!C12 + J14*Komponen!C13 + K14*Komponen!C14 + L14*Komponen!C15</f>
        <v>89.05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155155</v>
      </c>
      <c r="E15" t="s">
        <v>1</v>
      </c>
      <c r="F15" t="s">
        <v>3</v>
      </c>
      <c r="G15" s="3">
        <f>ROUND(VLOOKUP($B15,'[1]REKAP NILAI'!$C$5:$J$195,3,FALSE),0)</f>
        <v>84</v>
      </c>
      <c r="H15" s="3">
        <f>ROUND(VLOOKUP($B15,'[1]REKAP NILAI'!$C$5:$J$195,4,FALSE),0)</f>
        <v>100</v>
      </c>
      <c r="I15" s="3">
        <f>ROUND(VLOOKUP($B15,'[1]REKAP NILAI'!$C$5:$J$195,5,FALSE),0)</f>
        <v>0</v>
      </c>
      <c r="J15" s="3">
        <f>ROUND(VLOOKUP($B15,'[1]REKAP NILAI'!$C$5:$J$195,6,FALSE),0)</f>
        <v>100</v>
      </c>
      <c r="K15" s="3">
        <f>ROUND(VLOOKUP($B15,'[1]REKAP NILAI'!$C$5:$J$195,7,FALSE),0)</f>
        <v>100</v>
      </c>
      <c r="L15" s="3">
        <f>ROUND(VLOOKUP($B15,'[1]REKAP NILAI'!$C$5:$J$195,8,FALSE),0)</f>
        <v>100</v>
      </c>
      <c r="M15">
        <f>G15*Komponen!C10 + H15*Komponen!C11 + I15*Komponen!C12 + J15*Komponen!C13 + K15*Komponen!C14 + L15*Komponen!C15</f>
        <v>96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156239</v>
      </c>
      <c r="E16" t="s">
        <v>1</v>
      </c>
      <c r="F16" t="s">
        <v>3</v>
      </c>
      <c r="G16" s="3">
        <f>ROUND(VLOOKUP($B16,'[1]REKAP NILAI'!$C$5:$J$195,3,FALSE),0)</f>
        <v>62</v>
      </c>
      <c r="H16" s="3">
        <f>ROUND(VLOOKUP($B16,'[1]REKAP NILAI'!$C$5:$J$195,4,FALSE),0)</f>
        <v>78</v>
      </c>
      <c r="I16" s="3">
        <f>ROUND(VLOOKUP($B16,'[1]REKAP NILAI'!$C$5:$J$195,5,FALSE),0)</f>
        <v>0</v>
      </c>
      <c r="J16" s="3">
        <f>ROUND(VLOOKUP($B16,'[1]REKAP NILAI'!$C$5:$J$195,6,FALSE),0)</f>
        <v>43</v>
      </c>
      <c r="K16" s="3">
        <f>ROUND(VLOOKUP($B16,'[1]REKAP NILAI'!$C$5:$J$195,7,FALSE),0)</f>
        <v>0</v>
      </c>
      <c r="L16" s="3">
        <f>ROUND(VLOOKUP($B16,'[1]REKAP NILAI'!$C$5:$J$195,8,FALSE),0)</f>
        <v>31</v>
      </c>
      <c r="M16">
        <f>G16*Komponen!C10 + H16*Komponen!C11 + I16*Komponen!C12 + J16*Komponen!C13 + K16*Komponen!C14 + L16*Komponen!C15</f>
        <v>48.599999999999994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155911</v>
      </c>
      <c r="E17" t="s">
        <v>1</v>
      </c>
      <c r="F17" t="s">
        <v>3</v>
      </c>
      <c r="G17" s="3">
        <v>2</v>
      </c>
      <c r="H17" s="3">
        <v>2</v>
      </c>
      <c r="I17" s="3">
        <v>2</v>
      </c>
      <c r="J17" s="3">
        <v>2</v>
      </c>
      <c r="K17" s="3">
        <v>2</v>
      </c>
      <c r="L17" s="3">
        <v>2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">
      <c r="A18">
        <v>14</v>
      </c>
      <c r="B18" t="s">
        <v>104</v>
      </c>
      <c r="C18" t="s">
        <v>105</v>
      </c>
      <c r="D18">
        <v>154955</v>
      </c>
      <c r="E18" t="s">
        <v>1</v>
      </c>
      <c r="F18" t="s">
        <v>3</v>
      </c>
      <c r="G18" s="3">
        <f>ROUND(VLOOKUP($B18,'[1]REKAP NILAI'!$C$5:$J$195,3,FALSE),0)</f>
        <v>67</v>
      </c>
      <c r="H18" s="3">
        <f>ROUND(VLOOKUP($B18,'[1]REKAP NILAI'!$C$5:$J$195,4,FALSE),0)</f>
        <v>79</v>
      </c>
      <c r="I18" s="3">
        <f>ROUND(VLOOKUP($B18,'[1]REKAP NILAI'!$C$5:$J$195,5,FALSE),0)</f>
        <v>0</v>
      </c>
      <c r="J18" s="3">
        <f>ROUND(VLOOKUP($B18,'[1]REKAP NILAI'!$C$5:$J$195,6,FALSE),0)</f>
        <v>71</v>
      </c>
      <c r="K18" s="3">
        <f>ROUND(VLOOKUP($B18,'[1]REKAP NILAI'!$C$5:$J$195,7,FALSE),0)</f>
        <v>55</v>
      </c>
      <c r="L18" s="3">
        <f>ROUND(VLOOKUP($B18,'[1]REKAP NILAI'!$C$5:$J$195,8,FALSE),0)</f>
        <v>48</v>
      </c>
      <c r="M18">
        <f>G18*Komponen!C10 + H18*Komponen!C11 + I18*Komponen!C12 + J18*Komponen!C13 + K18*Komponen!C14 + L18*Komponen!C15</f>
        <v>63.5</v>
      </c>
      <c r="N18" t="str">
        <f t="shared" si="0"/>
        <v>B-</v>
      </c>
    </row>
    <row r="19" spans="1:14" x14ac:dyDescent="0.3">
      <c r="A19">
        <v>15</v>
      </c>
      <c r="B19">
        <v>20230410204002</v>
      </c>
      <c r="C19" t="s">
        <v>106</v>
      </c>
      <c r="D19">
        <v>155058</v>
      </c>
      <c r="E19" t="s">
        <v>1</v>
      </c>
      <c r="F19" t="s">
        <v>3</v>
      </c>
      <c r="G19" s="3">
        <v>2</v>
      </c>
      <c r="H19" s="3">
        <v>2</v>
      </c>
      <c r="I19" s="3">
        <v>2</v>
      </c>
      <c r="J19" s="3">
        <v>2</v>
      </c>
      <c r="K19" s="3">
        <v>2</v>
      </c>
      <c r="L19" s="3">
        <v>2</v>
      </c>
      <c r="M19">
        <f>G19*Komponen!C10 + H19*Komponen!C11 + I19*Komponen!C12 + J19*Komponen!C13 + K19*Komponen!C14 + L19*Komponen!C15</f>
        <v>2</v>
      </c>
      <c r="N19" t="str">
        <f t="shared" si="0"/>
        <v>E</v>
      </c>
    </row>
    <row r="20" spans="1:14" x14ac:dyDescent="0.3">
      <c r="A20">
        <v>16</v>
      </c>
      <c r="B20">
        <v>20230410206007</v>
      </c>
      <c r="C20" t="s">
        <v>107</v>
      </c>
      <c r="D20">
        <v>155030</v>
      </c>
      <c r="E20" t="s">
        <v>1</v>
      </c>
      <c r="F20" t="s">
        <v>3</v>
      </c>
      <c r="G20" s="3">
        <v>2</v>
      </c>
      <c r="H20" s="3">
        <v>2</v>
      </c>
      <c r="I20" s="3">
        <v>2</v>
      </c>
      <c r="J20" s="3">
        <v>2</v>
      </c>
      <c r="K20" s="3">
        <v>2</v>
      </c>
      <c r="L20" s="3">
        <v>2</v>
      </c>
      <c r="M20">
        <f>G20*Komponen!C10 + H20*Komponen!C11 + I20*Komponen!C12 + J20*Komponen!C13 + K20*Komponen!C14 + L20*Komponen!C15</f>
        <v>2</v>
      </c>
      <c r="N20" t="str">
        <f t="shared" si="0"/>
        <v>E</v>
      </c>
    </row>
    <row r="21" spans="1:14" x14ac:dyDescent="0.3">
      <c r="A21">
        <v>17</v>
      </c>
      <c r="B21">
        <v>20240410216001</v>
      </c>
      <c r="C21" t="s">
        <v>108</v>
      </c>
      <c r="D21">
        <v>157359</v>
      </c>
      <c r="E21" t="s">
        <v>1</v>
      </c>
      <c r="F21" t="s">
        <v>3</v>
      </c>
      <c r="G21" s="3">
        <v>2</v>
      </c>
      <c r="H21" s="3">
        <v>2</v>
      </c>
      <c r="I21" s="3">
        <v>2</v>
      </c>
      <c r="J21" s="3">
        <v>2</v>
      </c>
      <c r="K21" s="3">
        <v>2</v>
      </c>
      <c r="L21" s="3">
        <v>2</v>
      </c>
      <c r="M21">
        <f>G21*Komponen!C10 + H21*Komponen!C11 + I21*Komponen!C12 + J21*Komponen!C13 + K21*Komponen!C14 + L21*Komponen!C15</f>
        <v>2</v>
      </c>
      <c r="N21" t="str">
        <f t="shared" si="0"/>
        <v>E</v>
      </c>
    </row>
    <row r="22" spans="1:14" x14ac:dyDescent="0.3">
      <c r="A22">
        <v>18</v>
      </c>
      <c r="B22">
        <v>418110030</v>
      </c>
      <c r="C22" t="s">
        <v>109</v>
      </c>
      <c r="D22">
        <v>154782</v>
      </c>
      <c r="E22" t="s">
        <v>1</v>
      </c>
      <c r="F22" t="s">
        <v>3</v>
      </c>
      <c r="G22" s="3">
        <v>2</v>
      </c>
      <c r="H22" s="3">
        <v>2</v>
      </c>
      <c r="I22" s="3">
        <v>2</v>
      </c>
      <c r="J22" s="3">
        <v>2</v>
      </c>
      <c r="K22" s="3">
        <v>2</v>
      </c>
      <c r="L22" s="3">
        <v>2</v>
      </c>
      <c r="M22">
        <f>G22*Komponen!C10 + H22*Komponen!C11 + I22*Komponen!C12 + J22*Komponen!C13 + K22*Komponen!C14 + L22*Komponen!C15</f>
        <v>2</v>
      </c>
      <c r="N22" t="str">
        <f t="shared" si="0"/>
        <v>E</v>
      </c>
    </row>
    <row r="23" spans="1:14" x14ac:dyDescent="0.3">
      <c r="A23">
        <v>19</v>
      </c>
      <c r="B23">
        <v>418110038</v>
      </c>
      <c r="C23" t="s">
        <v>110</v>
      </c>
      <c r="D23">
        <v>153490</v>
      </c>
      <c r="E23" t="s">
        <v>1</v>
      </c>
      <c r="F23" t="s">
        <v>3</v>
      </c>
      <c r="G23" s="3">
        <v>2</v>
      </c>
      <c r="H23" s="3">
        <v>2</v>
      </c>
      <c r="I23" s="3">
        <v>2</v>
      </c>
      <c r="J23" s="3">
        <v>2</v>
      </c>
      <c r="K23" s="3">
        <v>2</v>
      </c>
      <c r="L23" s="3">
        <v>2</v>
      </c>
      <c r="M23">
        <f>G23*Komponen!C10 + H23*Komponen!C11 + I23*Komponen!C12 + J23*Komponen!C13 + K23*Komponen!C14 + L23*Komponen!C15</f>
        <v>2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A785-3116-48DB-BEC1-A0E074125DA9}">
  <dimension ref="A1:G12"/>
  <sheetViews>
    <sheetView workbookViewId="0">
      <selection activeCell="E1" sqref="E1:G12"/>
    </sheetView>
  </sheetViews>
  <sheetFormatPr defaultRowHeight="14.4" x14ac:dyDescent="0.3"/>
  <sheetData>
    <row r="1" spans="1:7" x14ac:dyDescent="0.3">
      <c r="A1" s="3">
        <v>100</v>
      </c>
      <c r="B1" s="3">
        <v>100</v>
      </c>
      <c r="C1" s="3">
        <v>83</v>
      </c>
      <c r="E1">
        <f>ROUND(A1,0)</f>
        <v>100</v>
      </c>
      <c r="F1" s="15">
        <f t="shared" ref="F1:G1" si="0">ROUND(B1,0)</f>
        <v>100</v>
      </c>
      <c r="G1" s="15">
        <f t="shared" si="0"/>
        <v>83</v>
      </c>
    </row>
    <row r="2" spans="1:7" x14ac:dyDescent="0.3">
      <c r="A2" s="3">
        <v>57.142857142857139</v>
      </c>
      <c r="B2" s="3">
        <v>0</v>
      </c>
      <c r="C2" s="3">
        <v>0</v>
      </c>
      <c r="E2" s="15">
        <f t="shared" ref="E2:E12" si="1">ROUND(A2,0)</f>
        <v>57</v>
      </c>
      <c r="F2" s="15">
        <f t="shared" ref="F2:F12" si="2">ROUND(B2,0)</f>
        <v>0</v>
      </c>
      <c r="G2" s="15">
        <f t="shared" ref="G2:G12" si="3">ROUND(C2,0)</f>
        <v>0</v>
      </c>
    </row>
    <row r="3" spans="1:7" x14ac:dyDescent="0.3">
      <c r="A3" s="3">
        <v>85.714285714285708</v>
      </c>
      <c r="B3" s="3">
        <v>45</v>
      </c>
      <c r="C3" s="3">
        <v>39.5</v>
      </c>
      <c r="E3" s="15">
        <f t="shared" si="1"/>
        <v>86</v>
      </c>
      <c r="F3" s="15">
        <f t="shared" si="2"/>
        <v>45</v>
      </c>
      <c r="G3" s="15">
        <f t="shared" si="3"/>
        <v>40</v>
      </c>
    </row>
    <row r="4" spans="1:7" x14ac:dyDescent="0.3">
      <c r="A4" s="3">
        <v>28.571428571428569</v>
      </c>
      <c r="B4" s="3">
        <v>55</v>
      </c>
      <c r="C4" s="3">
        <v>34.25</v>
      </c>
      <c r="E4" s="15">
        <f t="shared" si="1"/>
        <v>29</v>
      </c>
      <c r="F4" s="15">
        <f t="shared" si="2"/>
        <v>55</v>
      </c>
      <c r="G4" s="15">
        <f t="shared" si="3"/>
        <v>34</v>
      </c>
    </row>
    <row r="5" spans="1:7" x14ac:dyDescent="0.3">
      <c r="A5" s="3">
        <v>85.714285714285708</v>
      </c>
      <c r="B5" s="3">
        <v>0</v>
      </c>
      <c r="C5" s="3">
        <v>48.25</v>
      </c>
      <c r="E5" s="15">
        <f t="shared" si="1"/>
        <v>86</v>
      </c>
      <c r="F5" s="15">
        <f t="shared" si="2"/>
        <v>0</v>
      </c>
      <c r="G5" s="15">
        <f t="shared" si="3"/>
        <v>48</v>
      </c>
    </row>
    <row r="6" spans="1:7" x14ac:dyDescent="0.3">
      <c r="A6" s="3">
        <v>28.571428571428569</v>
      </c>
      <c r="B6" s="3">
        <v>35</v>
      </c>
      <c r="C6" s="3">
        <v>42.75</v>
      </c>
      <c r="E6" s="15">
        <f t="shared" si="1"/>
        <v>29</v>
      </c>
      <c r="F6" s="15">
        <f t="shared" si="2"/>
        <v>35</v>
      </c>
      <c r="G6" s="15">
        <f t="shared" si="3"/>
        <v>43</v>
      </c>
    </row>
    <row r="7" spans="1:7" x14ac:dyDescent="0.3">
      <c r="A7" s="3">
        <v>100</v>
      </c>
      <c r="B7" s="3">
        <v>100</v>
      </c>
      <c r="C7" s="3">
        <v>87.75</v>
      </c>
      <c r="E7" s="15">
        <f t="shared" si="1"/>
        <v>100</v>
      </c>
      <c r="F7" s="15">
        <f t="shared" si="2"/>
        <v>100</v>
      </c>
      <c r="G7" s="15">
        <f t="shared" si="3"/>
        <v>88</v>
      </c>
    </row>
    <row r="8" spans="1:7" x14ac:dyDescent="0.3">
      <c r="A8" s="3">
        <v>100</v>
      </c>
      <c r="B8" s="3">
        <v>100</v>
      </c>
      <c r="C8" s="3">
        <v>70.5</v>
      </c>
      <c r="E8" s="15">
        <f t="shared" si="1"/>
        <v>100</v>
      </c>
      <c r="F8" s="15">
        <f t="shared" si="2"/>
        <v>100</v>
      </c>
      <c r="G8" s="15">
        <f t="shared" si="3"/>
        <v>71</v>
      </c>
    </row>
    <row r="9" spans="1:7" x14ac:dyDescent="0.3">
      <c r="A9" s="3">
        <v>100</v>
      </c>
      <c r="B9" s="3">
        <v>100</v>
      </c>
      <c r="C9" s="3">
        <v>100</v>
      </c>
      <c r="E9" s="15">
        <f t="shared" si="1"/>
        <v>100</v>
      </c>
      <c r="F9" s="15">
        <f t="shared" si="2"/>
        <v>100</v>
      </c>
      <c r="G9" s="15">
        <f t="shared" si="3"/>
        <v>100</v>
      </c>
    </row>
    <row r="10" spans="1:7" x14ac:dyDescent="0.3">
      <c r="A10" s="3">
        <v>42.857142857142854</v>
      </c>
      <c r="B10" s="3">
        <v>0</v>
      </c>
      <c r="C10" s="3">
        <v>31.25</v>
      </c>
      <c r="E10" s="15">
        <f t="shared" si="1"/>
        <v>43</v>
      </c>
      <c r="F10" s="15">
        <f t="shared" si="2"/>
        <v>0</v>
      </c>
      <c r="G10" s="15">
        <f t="shared" si="3"/>
        <v>31</v>
      </c>
    </row>
    <row r="11" spans="1:7" x14ac:dyDescent="0.3">
      <c r="A11" s="3">
        <v>0</v>
      </c>
      <c r="B11" s="3">
        <v>0</v>
      </c>
      <c r="C11" s="3">
        <v>0</v>
      </c>
      <c r="E11" s="15">
        <f t="shared" si="1"/>
        <v>0</v>
      </c>
      <c r="F11" s="15">
        <f t="shared" si="2"/>
        <v>0</v>
      </c>
      <c r="G11" s="15">
        <f t="shared" si="3"/>
        <v>0</v>
      </c>
    </row>
    <row r="12" spans="1:7" x14ac:dyDescent="0.3">
      <c r="A12" s="3">
        <v>71.428571428571431</v>
      </c>
      <c r="B12" s="3">
        <v>55</v>
      </c>
      <c r="C12" s="3">
        <v>48</v>
      </c>
      <c r="E12" s="15">
        <f t="shared" si="1"/>
        <v>71</v>
      </c>
      <c r="F12" s="15">
        <f t="shared" si="2"/>
        <v>55</v>
      </c>
      <c r="G12" s="15">
        <f t="shared" si="3"/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Sheet1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2025-02-03T03:39:41Z</dcterms:created>
  <dcterms:modified xsi:type="dcterms:W3CDTF">2025-02-03T17:38:49Z</dcterms:modified>
  <cp:category>nilai</cp:category>
</cp:coreProperties>
</file>