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n_Maya\Documents\NILAI MK 2025\siakad 2025\New folder\"/>
    </mc:Choice>
  </mc:AlternateContent>
  <xr:revisionPtr revIDLastSave="0" documentId="13_ncr:1_{4206C616-9890-4995-B5BF-2CAC633ECF0C}" xr6:coauthVersionLast="45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4" l="1"/>
  <c r="K35" i="4"/>
  <c r="J35" i="4"/>
  <c r="I35" i="4"/>
  <c r="H35" i="4"/>
  <c r="G35" i="4"/>
  <c r="L34" i="4"/>
  <c r="K34" i="4"/>
  <c r="J34" i="4"/>
  <c r="I34" i="4"/>
  <c r="H34" i="4"/>
  <c r="G34" i="4"/>
  <c r="L33" i="4"/>
  <c r="K33" i="4"/>
  <c r="J33" i="4"/>
  <c r="I33" i="4"/>
  <c r="H33" i="4"/>
  <c r="G33" i="4"/>
  <c r="L32" i="4"/>
  <c r="K32" i="4"/>
  <c r="J32" i="4"/>
  <c r="I32" i="4"/>
  <c r="H32" i="4"/>
  <c r="G32" i="4"/>
  <c r="M32" i="4" s="1"/>
  <c r="L31" i="4"/>
  <c r="K31" i="4"/>
  <c r="J31" i="4"/>
  <c r="I31" i="4"/>
  <c r="H31" i="4"/>
  <c r="G31" i="4"/>
  <c r="L30" i="4"/>
  <c r="K30" i="4"/>
  <c r="J30" i="4"/>
  <c r="I30" i="4"/>
  <c r="H30" i="4"/>
  <c r="G30" i="4"/>
  <c r="L29" i="4"/>
  <c r="K29" i="4"/>
  <c r="J29" i="4"/>
  <c r="I29" i="4"/>
  <c r="H29" i="4"/>
  <c r="G29" i="4"/>
  <c r="L28" i="4"/>
  <c r="K28" i="4"/>
  <c r="J28" i="4"/>
  <c r="I28" i="4"/>
  <c r="H28" i="4"/>
  <c r="G28" i="4"/>
  <c r="L27" i="4"/>
  <c r="K27" i="4"/>
  <c r="J27" i="4"/>
  <c r="I27" i="4"/>
  <c r="H27" i="4"/>
  <c r="G27" i="4"/>
  <c r="L26" i="4"/>
  <c r="K26" i="4"/>
  <c r="J26" i="4"/>
  <c r="I26" i="4"/>
  <c r="H26" i="4"/>
  <c r="G26" i="4"/>
  <c r="L25" i="4"/>
  <c r="K25" i="4"/>
  <c r="J25" i="4"/>
  <c r="I25" i="4"/>
  <c r="H25" i="4"/>
  <c r="G25" i="4"/>
  <c r="L24" i="4"/>
  <c r="K24" i="4"/>
  <c r="J24" i="4"/>
  <c r="I24" i="4"/>
  <c r="H24" i="4"/>
  <c r="G24" i="4"/>
  <c r="M24" i="4" s="1"/>
  <c r="L23" i="4"/>
  <c r="K23" i="4"/>
  <c r="J23" i="4"/>
  <c r="I23" i="4"/>
  <c r="H23" i="4"/>
  <c r="G23" i="4"/>
  <c r="L22" i="4"/>
  <c r="K22" i="4"/>
  <c r="J22" i="4"/>
  <c r="I22" i="4"/>
  <c r="H22" i="4"/>
  <c r="G22" i="4"/>
  <c r="L21" i="4"/>
  <c r="K21" i="4"/>
  <c r="J21" i="4"/>
  <c r="I21" i="4"/>
  <c r="H21" i="4"/>
  <c r="G21" i="4"/>
  <c r="L20" i="4"/>
  <c r="K20" i="4"/>
  <c r="J20" i="4"/>
  <c r="I20" i="4"/>
  <c r="H20" i="4"/>
  <c r="G20" i="4"/>
  <c r="L19" i="4"/>
  <c r="K19" i="4"/>
  <c r="J19" i="4"/>
  <c r="I19" i="4"/>
  <c r="H19" i="4"/>
  <c r="G19" i="4"/>
  <c r="L18" i="4"/>
  <c r="K18" i="4"/>
  <c r="J18" i="4"/>
  <c r="I18" i="4"/>
  <c r="H18" i="4"/>
  <c r="G18" i="4"/>
  <c r="L17" i="4"/>
  <c r="K17" i="4"/>
  <c r="J17" i="4"/>
  <c r="I17" i="4"/>
  <c r="H17" i="4"/>
  <c r="G17" i="4"/>
  <c r="L16" i="4"/>
  <c r="K16" i="4"/>
  <c r="J16" i="4"/>
  <c r="I16" i="4"/>
  <c r="H16" i="4"/>
  <c r="G16" i="4"/>
  <c r="L15" i="4"/>
  <c r="K15" i="4"/>
  <c r="J15" i="4"/>
  <c r="I15" i="4"/>
  <c r="H15" i="4"/>
  <c r="G15" i="4"/>
  <c r="L14" i="4"/>
  <c r="K14" i="4"/>
  <c r="J14" i="4"/>
  <c r="I14" i="4"/>
  <c r="H14" i="4"/>
  <c r="G14" i="4"/>
  <c r="L13" i="4"/>
  <c r="K13" i="4"/>
  <c r="J13" i="4"/>
  <c r="I13" i="4"/>
  <c r="H13" i="4"/>
  <c r="G13" i="4"/>
  <c r="L12" i="4"/>
  <c r="K12" i="4"/>
  <c r="J12" i="4"/>
  <c r="I12" i="4"/>
  <c r="H12" i="4"/>
  <c r="G12" i="4"/>
  <c r="L10" i="4"/>
  <c r="K10" i="4"/>
  <c r="J10" i="4"/>
  <c r="I10" i="4"/>
  <c r="H10" i="4"/>
  <c r="G10" i="4"/>
  <c r="L9" i="4"/>
  <c r="K9" i="4"/>
  <c r="J9" i="4"/>
  <c r="I9" i="4"/>
  <c r="H9" i="4"/>
  <c r="G9" i="4"/>
  <c r="M28" i="4"/>
  <c r="N11" i="4"/>
  <c r="M11" i="4"/>
  <c r="N7" i="4"/>
  <c r="M7" i="4"/>
  <c r="M5" i="4"/>
  <c r="N5" i="4" s="1"/>
  <c r="C16" i="3"/>
  <c r="M17" i="4" l="1"/>
  <c r="M29" i="4"/>
  <c r="N29" i="4" s="1"/>
  <c r="M31" i="4"/>
  <c r="M33" i="4"/>
  <c r="N33" i="4" s="1"/>
  <c r="M35" i="4"/>
  <c r="M9" i="4"/>
  <c r="M13" i="4"/>
  <c r="M15" i="4"/>
  <c r="M19" i="4"/>
  <c r="N19" i="4" s="1"/>
  <c r="M21" i="4"/>
  <c r="N21" i="4" s="1"/>
  <c r="M23" i="4"/>
  <c r="M25" i="4"/>
  <c r="N25" i="4" s="1"/>
  <c r="M27" i="4"/>
  <c r="N27" i="4" s="1"/>
  <c r="N15" i="4"/>
  <c r="N23" i="4"/>
  <c r="N31" i="4"/>
  <c r="N35" i="4"/>
  <c r="N9" i="4"/>
  <c r="N13" i="4"/>
  <c r="N17" i="4"/>
  <c r="N24" i="4"/>
  <c r="N28" i="4"/>
  <c r="N32" i="4"/>
  <c r="M6" i="4"/>
  <c r="N6" i="4" s="1"/>
  <c r="M10" i="4"/>
  <c r="N10" i="4" s="1"/>
  <c r="M14" i="4"/>
  <c r="N14" i="4" s="1"/>
  <c r="M18" i="4"/>
  <c r="N18" i="4" s="1"/>
  <c r="M22" i="4"/>
  <c r="N22" i="4" s="1"/>
  <c r="M26" i="4"/>
  <c r="N26" i="4" s="1"/>
  <c r="M30" i="4"/>
  <c r="N30" i="4" s="1"/>
  <c r="M34" i="4"/>
  <c r="N34" i="4" s="1"/>
  <c r="M8" i="4"/>
  <c r="N8" i="4" s="1"/>
  <c r="M12" i="4"/>
  <c r="N12" i="4" s="1"/>
  <c r="M16" i="4"/>
  <c r="N16" i="4" s="1"/>
  <c r="M20" i="4"/>
  <c r="N20" i="4" s="1"/>
</calcChain>
</file>

<file path=xl/sharedStrings.xml><?xml version="1.0" encoding="utf-8"?>
<sst xmlns="http://schemas.openxmlformats.org/spreadsheetml/2006/main" count="260" uniqueCount="171">
  <si>
    <t>KODE MK</t>
  </si>
  <si>
    <t>D1B2A39R</t>
  </si>
  <si>
    <t>NAMA MK</t>
  </si>
  <si>
    <t>TEKNIK GEMPA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</si>
  <si>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</si>
  <si>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</si>
  <si>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</si>
  <si>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</si>
  <si>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</si>
  <si>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</si>
  <si>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</si>
  <si>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</si>
  <si>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</si>
  <si>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</si>
  <si>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</si>
  <si>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</si>
  <si>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</si>
  <si>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</si>
  <si>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</si>
  <si>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</si>
  <si>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</si>
  <si>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</si>
  <si>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</si>
  <si>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</si>
  <si>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</si>
  <si>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</si>
  <si>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</si>
  <si>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</si>
  <si>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</si>
  <si>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</si>
  <si>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</si>
  <si>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</si>
  <si>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</si>
  <si>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</si>
  <si>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</si>
  <si>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</si>
  <si>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</si>
  <si>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</si>
  <si>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</si>
  <si>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</si>
  <si>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</si>
  <si>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</si>
  <si>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</si>
  <si>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</si>
  <si>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</si>
  <si>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</si>
  <si>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</si>
  <si>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</si>
  <si>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</si>
  <si>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</si>
  <si>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</si>
  <si>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</si>
  <si>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</si>
  <si>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</si>
  <si>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</si>
  <si>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</si>
  <si>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</si>
  <si>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</si>
  <si>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</si>
  <si>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</si>
  <si>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</si>
  <si>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</si>
  <si>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</si>
  <si>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</si>
  <si>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</si>
  <si>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</si>
  <si>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</si>
  <si>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</si>
  <si>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</si>
  <si>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</si>
  <si>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</si>
  <si>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</si>
  <si>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</si>
  <si>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</si>
  <si>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</si>
  <si>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</si>
  <si>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</si>
  <si>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</si>
  <si>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</si>
  <si>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2019D1B028</t>
  </si>
  <si>
    <t>ARYAN SAPUTRA</t>
  </si>
  <si>
    <t>2019D1B085</t>
  </si>
  <si>
    <t>MUHAMMAD AMIRUL</t>
  </si>
  <si>
    <t>2019D1B124</t>
  </si>
  <si>
    <t>ADE IRMAN SURYANI</t>
  </si>
  <si>
    <t>2020D1B033</t>
  </si>
  <si>
    <t>ALPIAN CHANDRA RAMADHAN</t>
  </si>
  <si>
    <t>2021D1B009</t>
  </si>
  <si>
    <t>ABDURRAHMAN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</si>
  <si>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</si>
  <si>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</si>
  <si>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</si>
  <si>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</si>
  <si>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</si>
  <si>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</si>
  <si>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</si>
  <si>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</si>
  <si>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</si>
  <si>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</si>
  <si>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</si>
  <si>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</si>
  <si>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</si>
  <si>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</si>
  <si>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</si>
  <si>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</si>
  <si>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</si>
  <si>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</si>
  <si>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</si>
  <si>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</si>
  <si>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</si>
  <si>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</si>
  <si>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</si>
  <si>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</si>
  <si>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</si>
  <si>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</si>
  <si>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</si>
  <si>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</si>
  <si>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</si>
  <si>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</si>
  <si>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</si>
  <si>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</si>
  <si>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</si>
  <si>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</si>
  <si>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</si>
  <si>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</si>
  <si>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</si>
  <si>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</si>
  <si>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</si>
  <si>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</si>
  <si>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</si>
  <si>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</si>
  <si>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</si>
  <si>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</si>
  <si>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</si>
  <si>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</si>
  <si>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</si>
  <si>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</si>
  <si>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</si>
  <si>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</si>
  <si>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</si>
  <si>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</si>
  <si>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</si>
  <si>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</si>
  <si>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</si>
  <si>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</si>
  <si>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</si>
  <si>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</si>
  <si>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</si>
  <si>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</si>
  <si>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(1) Diskusi (presentasi kelompok) dan keaktifan dalam sesi tanya jawab; (2) Responsi Tugas Wajib</t>
  </si>
  <si>
    <t>(1) Paper presentasi kelompok; (2) Tugas wajib: (3) Perancangan Struktur Tahan Gempa</t>
  </si>
  <si>
    <t>-</t>
  </si>
  <si>
    <t>(1) Group presentation Paper; (2) Mandatory tasks:
(3) Earthquake  Resistant Design of Structures</t>
  </si>
  <si>
    <t>Analisa soal</t>
  </si>
  <si>
    <t>Question analysis</t>
  </si>
  <si>
    <t>Sebagai evaluasi di tengah semester</t>
  </si>
  <si>
    <t>Sebagai evaluasi di akhir semester</t>
  </si>
  <si>
    <t>As an evaluation in the middle of the semester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</si>
  <si>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</si>
  <si>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</si>
  <si>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</si>
  <si>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</si>
  <si>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</si>
  <si>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</si>
  <si>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</si>
  <si>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</si>
  <si>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</si>
  <si>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</si>
  <si>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</si>
  <si>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</si>
  <si>
    <t>(1) Discussion (group presentation) and active in the Q&amp;A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</si>
</sst>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Pad/Downloads/Telegram%20Desktop/030225%20-%203%20-%20REKAP%20NILAI%202025%202.03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3)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  <cell r="K5">
            <v>73.224999999999994</v>
          </cell>
          <cell r="L5" t="str">
            <v>B+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12.979166666666668</v>
          </cell>
          <cell r="L6" t="str">
            <v>E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  <cell r="K7">
            <v>64.525000000000006</v>
          </cell>
          <cell r="L7" t="str">
            <v>B-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  <cell r="K8">
            <v>67.2</v>
          </cell>
          <cell r="L8" t="str">
            <v>B</v>
          </cell>
        </row>
        <row r="9">
          <cell r="C9" t="str">
            <v>2021D1B012</v>
          </cell>
          <cell r="D9" t="str">
            <v>A</v>
          </cell>
          <cell r="E9">
            <v>50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  <cell r="K9">
            <v>23.5</v>
          </cell>
          <cell r="L9" t="str">
            <v>E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  <cell r="K10">
            <v>72.287499999999994</v>
          </cell>
          <cell r="L10" t="str">
            <v>B+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  <cell r="K11">
            <v>35.6875</v>
          </cell>
          <cell r="L11" t="str">
            <v>D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  <cell r="K12">
            <v>96.354166666666671</v>
          </cell>
          <cell r="L12" t="str">
            <v>A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  <cell r="K13">
            <v>66.912499999999994</v>
          </cell>
          <cell r="L13" t="str">
            <v>B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  <cell r="K14">
            <v>70.508928571428569</v>
          </cell>
          <cell r="L14" t="str">
            <v>B+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  <cell r="K15">
            <v>66.188690476190487</v>
          </cell>
          <cell r="L15" t="str">
            <v>B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  <cell r="K16">
            <v>73.967261904761898</v>
          </cell>
          <cell r="L16" t="str">
            <v>B+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60</v>
          </cell>
          <cell r="I17">
            <v>100</v>
          </cell>
          <cell r="J17">
            <v>76</v>
          </cell>
          <cell r="K17">
            <v>80.779166666666669</v>
          </cell>
          <cell r="L17" t="str">
            <v>A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50</v>
          </cell>
          <cell r="J18">
            <v>64.75</v>
          </cell>
          <cell r="K18">
            <v>70.472619047619048</v>
          </cell>
          <cell r="L18" t="str">
            <v>B+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60</v>
          </cell>
          <cell r="G19">
            <v>0</v>
          </cell>
          <cell r="H19">
            <v>85.714285714285708</v>
          </cell>
          <cell r="I19">
            <v>50</v>
          </cell>
          <cell r="J19">
            <v>50</v>
          </cell>
          <cell r="K19">
            <v>63.592261904761905</v>
          </cell>
          <cell r="L19" t="str">
            <v>B-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  <cell r="K20">
            <v>77.438690476190487</v>
          </cell>
          <cell r="L20" t="str">
            <v>A-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  <cell r="K21">
            <v>95.15</v>
          </cell>
          <cell r="L21" t="str">
            <v>A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  <cell r="K22">
            <v>89.65</v>
          </cell>
          <cell r="L22" t="str">
            <v>A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  <cell r="K23">
            <v>96.6875</v>
          </cell>
          <cell r="L23" t="str">
            <v>A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  <cell r="K24">
            <v>97.020833333333343</v>
          </cell>
          <cell r="L24" t="str">
            <v>A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  <cell r="K25">
            <v>96.666666666666671</v>
          </cell>
          <cell r="L25" t="str">
            <v>A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  <cell r="K26">
            <v>94.341666666666669</v>
          </cell>
          <cell r="L26" t="str">
            <v>A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  <cell r="K27">
            <v>71.800595238095241</v>
          </cell>
          <cell r="L27" t="str">
            <v>B+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25</v>
          </cell>
          <cell r="K28">
            <v>59.738095238095234</v>
          </cell>
          <cell r="L28" t="str">
            <v>C+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  <cell r="K29">
            <v>94.712500000000006</v>
          </cell>
          <cell r="L29" t="str">
            <v>A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  <cell r="K30">
            <v>83.763095238095246</v>
          </cell>
          <cell r="L30" t="str">
            <v>A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72</v>
          </cell>
          <cell r="G31">
            <v>0</v>
          </cell>
          <cell r="H31">
            <v>85.714285714285708</v>
          </cell>
          <cell r="I31">
            <v>64</v>
          </cell>
          <cell r="J31">
            <v>54</v>
          </cell>
          <cell r="K31">
            <v>70.192261904761907</v>
          </cell>
          <cell r="L31" t="str">
            <v>B+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  <cell r="K32">
            <v>87.783333333333331</v>
          </cell>
          <cell r="L32" t="str">
            <v>A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  <cell r="K33">
            <v>86.05</v>
          </cell>
          <cell r="L33" t="str">
            <v>A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  <cell r="K34">
            <v>52.951785714285712</v>
          </cell>
          <cell r="L34" t="str">
            <v>C</v>
          </cell>
        </row>
        <row r="35">
          <cell r="C35" t="str">
            <v>20240410216001</v>
          </cell>
          <cell r="D35" t="str">
            <v>A</v>
          </cell>
          <cell r="E35">
            <v>65</v>
          </cell>
          <cell r="F35">
            <v>50</v>
          </cell>
          <cell r="G35">
            <v>0</v>
          </cell>
          <cell r="H35">
            <v>20</v>
          </cell>
          <cell r="I35">
            <v>60</v>
          </cell>
          <cell r="J35">
            <v>46.25</v>
          </cell>
          <cell r="K35">
            <v>50.625</v>
          </cell>
          <cell r="L35" t="str">
            <v>C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60</v>
          </cell>
          <cell r="F37">
            <v>80</v>
          </cell>
          <cell r="G37">
            <v>0</v>
          </cell>
          <cell r="H37">
            <v>20</v>
          </cell>
          <cell r="I37">
            <v>0</v>
          </cell>
          <cell r="J37">
            <v>57</v>
          </cell>
          <cell r="K37">
            <v>54.099999999999994</v>
          </cell>
          <cell r="L37" t="str">
            <v>C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50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  <cell r="K38">
            <v>39.75</v>
          </cell>
          <cell r="L38" t="str">
            <v>D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  <cell r="K39">
            <v>74.537499999999994</v>
          </cell>
          <cell r="L39" t="str">
            <v>B+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  <cell r="K40">
            <v>19.0625</v>
          </cell>
          <cell r="L40" t="str">
            <v>E</v>
          </cell>
        </row>
        <row r="41">
          <cell r="C41" t="str">
            <v>2022D1B004</v>
          </cell>
          <cell r="D41" t="str">
            <v>B</v>
          </cell>
          <cell r="E41">
            <v>80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  <cell r="K41">
            <v>70.667857142857144</v>
          </cell>
          <cell r="L41" t="str">
            <v>B+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60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  <cell r="K42">
            <v>45.11488095238095</v>
          </cell>
          <cell r="L42" t="str">
            <v>D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  <cell r="K43">
            <v>81.267857142857139</v>
          </cell>
          <cell r="L43" t="str">
            <v>A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  <cell r="K44">
            <v>68.383928571428569</v>
          </cell>
          <cell r="L44" t="str">
            <v>B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40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  <cell r="K45">
            <v>29.05</v>
          </cell>
          <cell r="L45" t="str">
            <v>D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30</v>
          </cell>
          <cell r="I46">
            <v>55</v>
          </cell>
          <cell r="J46">
            <v>50.75</v>
          </cell>
          <cell r="K46">
            <v>56.579166666666666</v>
          </cell>
          <cell r="L46" t="str">
            <v>C+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  <cell r="K47">
            <v>77.150595238095235</v>
          </cell>
          <cell r="L47" t="str">
            <v>A-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60</v>
          </cell>
          <cell r="I48">
            <v>0</v>
          </cell>
          <cell r="J48">
            <v>46</v>
          </cell>
          <cell r="K48">
            <v>55.779166666666661</v>
          </cell>
          <cell r="L48" t="str">
            <v>C+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55</v>
          </cell>
          <cell r="G49">
            <v>0</v>
          </cell>
          <cell r="H49">
            <v>30</v>
          </cell>
          <cell r="I49">
            <v>70</v>
          </cell>
          <cell r="J49">
            <v>35</v>
          </cell>
          <cell r="K49">
            <v>50.0625</v>
          </cell>
          <cell r="L49" t="str">
            <v>C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6.291666666666667</v>
          </cell>
          <cell r="L50" t="str">
            <v>E</v>
          </cell>
        </row>
        <row r="51">
          <cell r="C51" t="str">
            <v>2022D1B024</v>
          </cell>
          <cell r="D51" t="str">
            <v>B</v>
          </cell>
          <cell r="E51">
            <v>89</v>
          </cell>
          <cell r="F51">
            <v>80</v>
          </cell>
          <cell r="G51">
            <v>0</v>
          </cell>
          <cell r="H51">
            <v>86</v>
          </cell>
          <cell r="I51">
            <v>90</v>
          </cell>
          <cell r="J51">
            <v>51</v>
          </cell>
          <cell r="K51">
            <v>75.150000000000006</v>
          </cell>
          <cell r="L51" t="str">
            <v>A-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20</v>
          </cell>
          <cell r="K52">
            <v>35.94345238095238</v>
          </cell>
          <cell r="L52" t="str">
            <v>D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35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  <cell r="K53">
            <v>46.294047619047618</v>
          </cell>
          <cell r="L53" t="str">
            <v>D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  <cell r="K54">
            <v>14.458333333333334</v>
          </cell>
          <cell r="L54" t="str">
            <v>E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50</v>
          </cell>
          <cell r="K55">
            <v>57.452380952380956</v>
          </cell>
          <cell r="L55" t="str">
            <v>C+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40</v>
          </cell>
          <cell r="K56">
            <v>49.952380952380949</v>
          </cell>
          <cell r="L56" t="str">
            <v>D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25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  <cell r="K57">
            <v>54.088095238095235</v>
          </cell>
          <cell r="L57" t="str">
            <v>C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  <cell r="K58">
            <v>59.584523809523809</v>
          </cell>
          <cell r="L58" t="str">
            <v>C+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20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  <cell r="K60">
            <v>24.219047619047622</v>
          </cell>
          <cell r="L60" t="str">
            <v>E</v>
          </cell>
        </row>
        <row r="61">
          <cell r="C61" t="str">
            <v>2022D1B041</v>
          </cell>
          <cell r="D61" t="str">
            <v>C</v>
          </cell>
          <cell r="E61">
            <v>89</v>
          </cell>
          <cell r="F61">
            <v>80</v>
          </cell>
          <cell r="G61">
            <v>0</v>
          </cell>
          <cell r="H61">
            <v>86</v>
          </cell>
          <cell r="I61">
            <v>90</v>
          </cell>
          <cell r="J61">
            <v>51</v>
          </cell>
          <cell r="K61">
            <v>75.150000000000006</v>
          </cell>
          <cell r="L61" t="str">
            <v>A-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  <cell r="K62">
            <v>69.022023809523802</v>
          </cell>
          <cell r="L62" t="str">
            <v>B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  <cell r="K63">
            <v>24.191666666666666</v>
          </cell>
          <cell r="L63" t="str">
            <v>E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  <cell r="K64">
            <v>64.273214285714289</v>
          </cell>
          <cell r="L64" t="str">
            <v>B-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  <cell r="K65">
            <v>50.24464285714285</v>
          </cell>
          <cell r="L65" t="str">
            <v>C</v>
          </cell>
        </row>
        <row r="66">
          <cell r="C66" t="str">
            <v>2022D1B052</v>
          </cell>
          <cell r="D66" t="str">
            <v>C</v>
          </cell>
          <cell r="E66">
            <v>60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  <cell r="K66">
            <v>83</v>
          </cell>
          <cell r="L66" t="str">
            <v>A</v>
          </cell>
        </row>
        <row r="67">
          <cell r="C67" t="str">
            <v>2022D1B053</v>
          </cell>
          <cell r="D67" t="str">
            <v>C</v>
          </cell>
          <cell r="E67">
            <v>35</v>
          </cell>
          <cell r="F67">
            <v>77.5</v>
          </cell>
          <cell r="G67">
            <v>0</v>
          </cell>
          <cell r="H67">
            <v>60</v>
          </cell>
          <cell r="I67">
            <v>50</v>
          </cell>
          <cell r="J67">
            <v>31.25</v>
          </cell>
          <cell r="K67">
            <v>48.5</v>
          </cell>
          <cell r="L67" t="str">
            <v>D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13.291666666666668</v>
          </cell>
          <cell r="L68" t="str">
            <v>E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20</v>
          </cell>
          <cell r="K69">
            <v>49.333333333333336</v>
          </cell>
          <cell r="L69" t="str">
            <v>D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30</v>
          </cell>
          <cell r="G70">
            <v>0</v>
          </cell>
          <cell r="H70">
            <v>30</v>
          </cell>
          <cell r="I70">
            <v>0</v>
          </cell>
          <cell r="J70">
            <v>30</v>
          </cell>
          <cell r="K70">
            <v>36.416666666666664</v>
          </cell>
          <cell r="L70" t="str">
            <v>D</v>
          </cell>
        </row>
        <row r="71">
          <cell r="C71" t="str">
            <v>2022D1B059</v>
          </cell>
          <cell r="D71" t="str">
            <v>C</v>
          </cell>
          <cell r="E71">
            <v>45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  <cell r="K71">
            <v>62.575000000000003</v>
          </cell>
          <cell r="L71" t="str">
            <v>B-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60</v>
          </cell>
          <cell r="I72">
            <v>0</v>
          </cell>
          <cell r="J72">
            <v>35.5</v>
          </cell>
          <cell r="K72">
            <v>46.212499999999999</v>
          </cell>
          <cell r="L72" t="str">
            <v>D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30</v>
          </cell>
          <cell r="I73">
            <v>85</v>
          </cell>
          <cell r="J73">
            <v>45</v>
          </cell>
          <cell r="K73">
            <v>62.854166666666664</v>
          </cell>
          <cell r="L73" t="str">
            <v>B-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  <cell r="K74">
            <v>28.262499999999999</v>
          </cell>
          <cell r="L74" t="str">
            <v>D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13.9375</v>
          </cell>
          <cell r="L75" t="str">
            <v>E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  <cell r="K76">
            <v>85.162499999999994</v>
          </cell>
          <cell r="L76" t="str">
            <v>A</v>
          </cell>
        </row>
        <row r="77">
          <cell r="C77" t="str">
            <v>2022D1B070</v>
          </cell>
          <cell r="D77" t="str">
            <v>C</v>
          </cell>
          <cell r="E77">
            <v>75</v>
          </cell>
          <cell r="F77">
            <v>78</v>
          </cell>
          <cell r="G77">
            <v>0</v>
          </cell>
          <cell r="H77">
            <v>40</v>
          </cell>
          <cell r="I77">
            <v>50</v>
          </cell>
          <cell r="J77">
            <v>44</v>
          </cell>
          <cell r="K77">
            <v>60.45</v>
          </cell>
          <cell r="L77" t="str">
            <v>B-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20</v>
          </cell>
          <cell r="I78">
            <v>0</v>
          </cell>
          <cell r="J78">
            <v>0</v>
          </cell>
          <cell r="K78">
            <v>15.291666666666668</v>
          </cell>
          <cell r="L78" t="str">
            <v>E</v>
          </cell>
        </row>
        <row r="79">
          <cell r="C79" t="str">
            <v>2022D1B074</v>
          </cell>
          <cell r="D79" t="str">
            <v>C</v>
          </cell>
          <cell r="E79">
            <v>30</v>
          </cell>
          <cell r="F79">
            <v>40</v>
          </cell>
          <cell r="G79">
            <v>0</v>
          </cell>
          <cell r="H79">
            <v>30</v>
          </cell>
          <cell r="I79">
            <v>45</v>
          </cell>
          <cell r="J79">
            <v>32.75</v>
          </cell>
          <cell r="K79">
            <v>34.825000000000003</v>
          </cell>
          <cell r="L79" t="str">
            <v>D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  <cell r="K80">
            <v>24.302976190476191</v>
          </cell>
          <cell r="L80" t="str">
            <v>E</v>
          </cell>
        </row>
        <row r="81">
          <cell r="C81" t="str">
            <v>2022D1B078</v>
          </cell>
          <cell r="D81" t="str">
            <v>C</v>
          </cell>
          <cell r="E81">
            <v>40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  <cell r="K81">
            <v>46.642857142857146</v>
          </cell>
          <cell r="L81" t="str">
            <v>D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13.3125</v>
          </cell>
          <cell r="L83" t="str">
            <v>E</v>
          </cell>
        </row>
        <row r="84">
          <cell r="C84" t="str">
            <v>2022D1B081</v>
          </cell>
          <cell r="D84" t="str">
            <v>D</v>
          </cell>
          <cell r="E84">
            <v>89</v>
          </cell>
          <cell r="F84">
            <v>80</v>
          </cell>
          <cell r="G84">
            <v>0</v>
          </cell>
          <cell r="H84">
            <v>86</v>
          </cell>
          <cell r="I84">
            <v>90</v>
          </cell>
          <cell r="J84">
            <v>51</v>
          </cell>
          <cell r="K84">
            <v>75.150000000000006</v>
          </cell>
          <cell r="L84" t="str">
            <v>A-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25.020833333333336</v>
          </cell>
          <cell r="L85" t="str">
            <v>D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70</v>
          </cell>
          <cell r="G86">
            <v>0</v>
          </cell>
          <cell r="H86">
            <v>30</v>
          </cell>
          <cell r="I86">
            <v>70</v>
          </cell>
          <cell r="J86">
            <v>38</v>
          </cell>
          <cell r="K86">
            <v>57.087499999999999</v>
          </cell>
          <cell r="L86" t="str">
            <v>C+</v>
          </cell>
        </row>
        <row r="87">
          <cell r="C87" t="str">
            <v>2022D1B086</v>
          </cell>
          <cell r="D87" t="str">
            <v>D</v>
          </cell>
          <cell r="E87">
            <v>60</v>
          </cell>
          <cell r="F87">
            <v>82.5</v>
          </cell>
          <cell r="G87">
            <v>0</v>
          </cell>
          <cell r="H87">
            <v>30</v>
          </cell>
          <cell r="I87">
            <v>0</v>
          </cell>
          <cell r="J87">
            <v>28.25</v>
          </cell>
          <cell r="K87">
            <v>47.1</v>
          </cell>
          <cell r="L87" t="str">
            <v>D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30</v>
          </cell>
          <cell r="I88">
            <v>80</v>
          </cell>
          <cell r="J88">
            <v>40.5</v>
          </cell>
          <cell r="K88">
            <v>62.858333333333334</v>
          </cell>
          <cell r="L88" t="str">
            <v>B-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  <cell r="K89">
            <v>72.38333333333334</v>
          </cell>
          <cell r="L89" t="str">
            <v>B+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  <cell r="K90">
            <v>73.233333333333334</v>
          </cell>
          <cell r="L90" t="str">
            <v>B+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30</v>
          </cell>
          <cell r="I91">
            <v>0</v>
          </cell>
          <cell r="J91">
            <v>20</v>
          </cell>
          <cell r="K91">
            <v>29.208333333333336</v>
          </cell>
          <cell r="L91" t="str">
            <v>D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  <cell r="K92">
            <v>74.825000000000003</v>
          </cell>
          <cell r="L92" t="str">
            <v>B+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  <cell r="K93">
            <v>74.88333333333334</v>
          </cell>
          <cell r="L93" t="str">
            <v>B+</v>
          </cell>
        </row>
        <row r="94">
          <cell r="C94" t="str">
            <v>2022D1B095</v>
          </cell>
          <cell r="D94" t="str">
            <v>D</v>
          </cell>
          <cell r="E94">
            <v>40</v>
          </cell>
          <cell r="F94">
            <v>60</v>
          </cell>
          <cell r="G94">
            <v>0</v>
          </cell>
          <cell r="H94">
            <v>50</v>
          </cell>
          <cell r="I94">
            <v>75</v>
          </cell>
          <cell r="J94">
            <v>26</v>
          </cell>
          <cell r="K94">
            <v>45.3</v>
          </cell>
          <cell r="L94" t="str">
            <v>D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70</v>
          </cell>
          <cell r="G95">
            <v>0</v>
          </cell>
          <cell r="H95">
            <v>50</v>
          </cell>
          <cell r="I95">
            <v>45</v>
          </cell>
          <cell r="J95">
            <v>31</v>
          </cell>
          <cell r="K95">
            <v>54.758333333333333</v>
          </cell>
          <cell r="L95" t="str">
            <v>C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40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  <cell r="K96">
            <v>40.644047619047619</v>
          </cell>
          <cell r="L96" t="str">
            <v>D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9.2708333333333339</v>
          </cell>
          <cell r="L97" t="str">
            <v>E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70</v>
          </cell>
          <cell r="G98">
            <v>0</v>
          </cell>
          <cell r="H98">
            <v>100</v>
          </cell>
          <cell r="I98">
            <v>50</v>
          </cell>
          <cell r="J98">
            <v>46.25</v>
          </cell>
          <cell r="K98">
            <v>66.083333333333343</v>
          </cell>
          <cell r="L98" t="str">
            <v>B</v>
          </cell>
        </row>
        <row r="99">
          <cell r="C99" t="str">
            <v>2022D1B105</v>
          </cell>
          <cell r="D99" t="str">
            <v>D</v>
          </cell>
          <cell r="E99">
            <v>30</v>
          </cell>
          <cell r="F99">
            <v>40</v>
          </cell>
          <cell r="G99">
            <v>0</v>
          </cell>
          <cell r="H99">
            <v>30</v>
          </cell>
          <cell r="I99">
            <v>0</v>
          </cell>
          <cell r="J99">
            <v>20</v>
          </cell>
          <cell r="K99">
            <v>26.5</v>
          </cell>
          <cell r="L99" t="str">
            <v>D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  <cell r="K100">
            <v>70.12202380952381</v>
          </cell>
          <cell r="L100" t="str">
            <v>B+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  <cell r="K101">
            <v>53.764880952380949</v>
          </cell>
          <cell r="L101" t="str">
            <v>C</v>
          </cell>
        </row>
        <row r="102">
          <cell r="C102" t="str">
            <v>2022D1B111</v>
          </cell>
          <cell r="D102" t="str">
            <v>D</v>
          </cell>
          <cell r="E102">
            <v>87</v>
          </cell>
          <cell r="F102">
            <v>75</v>
          </cell>
          <cell r="G102">
            <v>0</v>
          </cell>
          <cell r="H102">
            <v>80</v>
          </cell>
          <cell r="I102">
            <v>100</v>
          </cell>
          <cell r="J102">
            <v>55</v>
          </cell>
          <cell r="K102">
            <v>75</v>
          </cell>
          <cell r="L102" t="str">
            <v>A-</v>
          </cell>
        </row>
        <row r="103">
          <cell r="C103" t="str">
            <v>2022D1B114</v>
          </cell>
          <cell r="D103" t="str">
            <v>D</v>
          </cell>
          <cell r="E103">
            <v>55</v>
          </cell>
          <cell r="F103">
            <v>60</v>
          </cell>
          <cell r="G103">
            <v>0</v>
          </cell>
          <cell r="H103">
            <v>30</v>
          </cell>
          <cell r="I103">
            <v>35</v>
          </cell>
          <cell r="J103">
            <v>26.5</v>
          </cell>
          <cell r="K103">
            <v>43.2</v>
          </cell>
          <cell r="L103" t="str">
            <v>D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  <cell r="K104">
            <v>49.3125</v>
          </cell>
          <cell r="L104" t="str">
            <v>D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  <cell r="K105">
            <v>56.780952380952378</v>
          </cell>
          <cell r="L105" t="str">
            <v>C+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  <cell r="K106">
            <v>73.038095238095238</v>
          </cell>
          <cell r="L106" t="str">
            <v>B+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20</v>
          </cell>
          <cell r="I107">
            <v>0</v>
          </cell>
          <cell r="J107">
            <v>0</v>
          </cell>
          <cell r="K107">
            <v>27.645833333333336</v>
          </cell>
          <cell r="L107" t="str">
            <v>D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  <cell r="K108">
            <v>80.674999999999997</v>
          </cell>
          <cell r="L108" t="str">
            <v>A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20.375</v>
          </cell>
          <cell r="L109" t="str">
            <v>E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</v>
          </cell>
          <cell r="F111">
            <v>65</v>
          </cell>
          <cell r="G111">
            <v>0</v>
          </cell>
          <cell r="H111">
            <v>71.428571428571431</v>
          </cell>
          <cell r="I111">
            <v>50</v>
          </cell>
          <cell r="J111">
            <v>40</v>
          </cell>
          <cell r="K111">
            <v>56.642857142857146</v>
          </cell>
          <cell r="L111" t="str">
            <v>C+</v>
          </cell>
        </row>
        <row r="112">
          <cell r="C112" t="str">
            <v>2021D1B193</v>
          </cell>
          <cell r="D112" t="str">
            <v>E</v>
          </cell>
          <cell r="E112">
            <v>60</v>
          </cell>
          <cell r="F112">
            <v>20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  <cell r="K112">
            <v>41</v>
          </cell>
          <cell r="L112" t="str">
            <v>D</v>
          </cell>
        </row>
        <row r="113">
          <cell r="C113" t="str">
            <v>2022D1B125</v>
          </cell>
          <cell r="D113" t="str">
            <v>E</v>
          </cell>
          <cell r="E113">
            <v>75</v>
          </cell>
          <cell r="F113">
            <v>72.5</v>
          </cell>
          <cell r="G113">
            <v>0</v>
          </cell>
          <cell r="H113">
            <v>45</v>
          </cell>
          <cell r="I113">
            <v>35</v>
          </cell>
          <cell r="J113">
            <v>41.25</v>
          </cell>
          <cell r="K113">
            <v>57.25</v>
          </cell>
          <cell r="L113" t="str">
            <v>C+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60</v>
          </cell>
          <cell r="I114">
            <v>80</v>
          </cell>
          <cell r="J114">
            <v>40.5</v>
          </cell>
          <cell r="K114">
            <v>66.191666666666663</v>
          </cell>
          <cell r="L114" t="str">
            <v>B</v>
          </cell>
        </row>
        <row r="115">
          <cell r="C115" t="str">
            <v>2022D1B130</v>
          </cell>
          <cell r="D115" t="str">
            <v>E</v>
          </cell>
          <cell r="E115">
            <v>55</v>
          </cell>
          <cell r="F115">
            <v>67.5</v>
          </cell>
          <cell r="G115">
            <v>0</v>
          </cell>
          <cell r="H115">
            <v>20</v>
          </cell>
          <cell r="I115">
            <v>50</v>
          </cell>
          <cell r="J115">
            <v>66.75</v>
          </cell>
          <cell r="K115">
            <v>57.65</v>
          </cell>
          <cell r="L115" t="str">
            <v>C+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60</v>
          </cell>
          <cell r="I116">
            <v>65</v>
          </cell>
          <cell r="J116">
            <v>33.75</v>
          </cell>
          <cell r="K116">
            <v>56.875</v>
          </cell>
          <cell r="L116" t="str">
            <v>C+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11.9375</v>
          </cell>
          <cell r="L117" t="str">
            <v>E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  <cell r="K118">
            <v>56.62619047619048</v>
          </cell>
          <cell r="L118" t="str">
            <v>C+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30</v>
          </cell>
          <cell r="I119">
            <v>40</v>
          </cell>
          <cell r="J119">
            <v>31.25</v>
          </cell>
          <cell r="K119">
            <v>48.895833333333336</v>
          </cell>
          <cell r="L119" t="str">
            <v>D</v>
          </cell>
        </row>
        <row r="120">
          <cell r="C120" t="str">
            <v>2022D1B137</v>
          </cell>
          <cell r="D120" t="str">
            <v>E</v>
          </cell>
          <cell r="E120">
            <v>50</v>
          </cell>
          <cell r="F120">
            <v>67.5</v>
          </cell>
          <cell r="G120">
            <v>0</v>
          </cell>
          <cell r="H120">
            <v>60</v>
          </cell>
          <cell r="I120">
            <v>50</v>
          </cell>
          <cell r="J120">
            <v>47.5</v>
          </cell>
          <cell r="K120">
            <v>54.625</v>
          </cell>
          <cell r="L120" t="str">
            <v>C</v>
          </cell>
        </row>
        <row r="121">
          <cell r="C121" t="str">
            <v>2022D1B138</v>
          </cell>
          <cell r="D121" t="str">
            <v>E</v>
          </cell>
          <cell r="E121">
            <v>65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  <cell r="K121">
            <v>58.571428571428569</v>
          </cell>
          <cell r="L121" t="str">
            <v>C+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  <cell r="K122">
            <v>56.605357142857144</v>
          </cell>
          <cell r="L122" t="str">
            <v>C+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  <cell r="K123">
            <v>90.8125</v>
          </cell>
          <cell r="L123" t="str">
            <v>A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  <cell r="K124">
            <v>71.337500000000006</v>
          </cell>
          <cell r="L124" t="str">
            <v>B+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  <cell r="K125">
            <v>74.625</v>
          </cell>
          <cell r="L125" t="str">
            <v>B+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  <cell r="K126">
            <v>93.275000000000006</v>
          </cell>
          <cell r="L126" t="str">
            <v>A</v>
          </cell>
        </row>
        <row r="127">
          <cell r="C127" t="str">
            <v>2022D1B144</v>
          </cell>
          <cell r="D127" t="str">
            <v>E</v>
          </cell>
          <cell r="E127">
            <v>40</v>
          </cell>
          <cell r="F127">
            <v>55</v>
          </cell>
          <cell r="G127">
            <v>0</v>
          </cell>
          <cell r="H127">
            <v>45</v>
          </cell>
          <cell r="I127">
            <v>50</v>
          </cell>
          <cell r="J127">
            <v>39.25</v>
          </cell>
          <cell r="K127">
            <v>45.024999999999999</v>
          </cell>
          <cell r="L127" t="str">
            <v>D</v>
          </cell>
        </row>
        <row r="128">
          <cell r="C128" t="str">
            <v>2022D1B145P</v>
          </cell>
          <cell r="D128" t="str">
            <v>E</v>
          </cell>
          <cell r="E128">
            <v>50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  <cell r="K128">
            <v>56.792857142857144</v>
          </cell>
          <cell r="L128" t="str">
            <v>C+</v>
          </cell>
        </row>
        <row r="129">
          <cell r="C129" t="str">
            <v>2022D1B148</v>
          </cell>
          <cell r="D129" t="str">
            <v>E</v>
          </cell>
          <cell r="E129">
            <v>60</v>
          </cell>
          <cell r="F129">
            <v>60</v>
          </cell>
          <cell r="G129">
            <v>0</v>
          </cell>
          <cell r="H129">
            <v>30</v>
          </cell>
          <cell r="I129">
            <v>45</v>
          </cell>
          <cell r="J129">
            <v>43</v>
          </cell>
          <cell r="K129">
            <v>50.4</v>
          </cell>
          <cell r="L129" t="str">
            <v>C</v>
          </cell>
        </row>
        <row r="130">
          <cell r="C130" t="str">
            <v>2022D1B149</v>
          </cell>
          <cell r="D130" t="str">
            <v>E</v>
          </cell>
          <cell r="E130">
            <v>55</v>
          </cell>
          <cell r="F130">
            <v>74</v>
          </cell>
          <cell r="G130">
            <v>0</v>
          </cell>
          <cell r="H130">
            <v>30</v>
          </cell>
          <cell r="I130">
            <v>55</v>
          </cell>
          <cell r="J130">
            <v>50</v>
          </cell>
          <cell r="K130">
            <v>55.75</v>
          </cell>
          <cell r="L130" t="str">
            <v>C+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30</v>
          </cell>
          <cell r="I131">
            <v>0</v>
          </cell>
          <cell r="J131">
            <v>35</v>
          </cell>
          <cell r="K131">
            <v>50.020833333333336</v>
          </cell>
          <cell r="L131" t="str">
            <v>C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  <cell r="K132">
            <v>84.591666666666669</v>
          </cell>
          <cell r="L132" t="str">
            <v>A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  <cell r="K133">
            <v>75.950595238095232</v>
          </cell>
          <cell r="L133" t="str">
            <v>A-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  <cell r="K134">
            <v>53.817857142857143</v>
          </cell>
          <cell r="L134" t="str">
            <v>C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  <cell r="K135">
            <v>56.980357142857144</v>
          </cell>
          <cell r="L135" t="str">
            <v>C+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  <cell r="K136">
            <v>59.955357142857146</v>
          </cell>
          <cell r="L136" t="str">
            <v>C+</v>
          </cell>
        </row>
        <row r="137">
          <cell r="C137" t="str">
            <v>2022D1B164</v>
          </cell>
          <cell r="D137" t="str">
            <v>E</v>
          </cell>
          <cell r="E137">
            <v>50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  <cell r="K137">
            <v>50.135714285714286</v>
          </cell>
          <cell r="L137" t="str">
            <v>C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  <cell r="K139">
            <v>58.8125</v>
          </cell>
          <cell r="L139" t="str">
            <v>C+</v>
          </cell>
        </row>
        <row r="140">
          <cell r="C140" t="str">
            <v>2019D1B127</v>
          </cell>
          <cell r="D140" t="str">
            <v>F</v>
          </cell>
          <cell r="E140">
            <v>60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  <cell r="K140">
            <v>22.142857142857142</v>
          </cell>
          <cell r="L140" t="str">
            <v>E</v>
          </cell>
        </row>
        <row r="141">
          <cell r="C141" t="str">
            <v>2019D1B184</v>
          </cell>
          <cell r="D141" t="str">
            <v>F</v>
          </cell>
          <cell r="E141">
            <v>40</v>
          </cell>
          <cell r="F141">
            <v>60</v>
          </cell>
          <cell r="G141">
            <v>0</v>
          </cell>
          <cell r="H141">
            <v>30</v>
          </cell>
          <cell r="I141">
            <v>45</v>
          </cell>
          <cell r="J141">
            <v>20</v>
          </cell>
          <cell r="K141">
            <v>38.5</v>
          </cell>
          <cell r="L141" t="str">
            <v>D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  <cell r="K142">
            <v>19.3125</v>
          </cell>
          <cell r="L142" t="str">
            <v>E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20</v>
          </cell>
          <cell r="G143">
            <v>0</v>
          </cell>
          <cell r="H143">
            <v>42.857142857142854</v>
          </cell>
          <cell r="I143">
            <v>0</v>
          </cell>
          <cell r="J143">
            <v>20</v>
          </cell>
          <cell r="K143">
            <v>30.473214285714285</v>
          </cell>
          <cell r="L143" t="str">
            <v>D</v>
          </cell>
        </row>
        <row r="144">
          <cell r="C144" t="str">
            <v>2020D1B063</v>
          </cell>
          <cell r="D144" t="str">
            <v>F</v>
          </cell>
          <cell r="E144">
            <v>60</v>
          </cell>
          <cell r="F144">
            <v>80</v>
          </cell>
          <cell r="G144">
            <v>0</v>
          </cell>
          <cell r="H144">
            <v>30</v>
          </cell>
          <cell r="I144">
            <v>0</v>
          </cell>
          <cell r="J144">
            <v>57</v>
          </cell>
          <cell r="K144">
            <v>55.099999999999994</v>
          </cell>
          <cell r="L144" t="str">
            <v>C+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20</v>
          </cell>
          <cell r="I145">
            <v>0</v>
          </cell>
          <cell r="J145">
            <v>0</v>
          </cell>
          <cell r="K145">
            <v>15.9375</v>
          </cell>
          <cell r="L145" t="str">
            <v>E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60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  <cell r="K146">
            <v>54.108928571428571</v>
          </cell>
          <cell r="L146" t="str">
            <v>C</v>
          </cell>
        </row>
        <row r="147">
          <cell r="C147" t="str">
            <v>2020D1B122</v>
          </cell>
          <cell r="D147" t="str">
            <v>F</v>
          </cell>
          <cell r="E147">
            <v>60</v>
          </cell>
          <cell r="F147">
            <v>67.5</v>
          </cell>
          <cell r="G147">
            <v>0</v>
          </cell>
          <cell r="H147">
            <v>30</v>
          </cell>
          <cell r="I147">
            <v>0</v>
          </cell>
          <cell r="J147">
            <v>40.75</v>
          </cell>
          <cell r="K147">
            <v>47.1</v>
          </cell>
          <cell r="L147" t="str">
            <v>D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13.9375</v>
          </cell>
          <cell r="L148" t="str">
            <v>E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60</v>
          </cell>
          <cell r="I149">
            <v>0</v>
          </cell>
          <cell r="J149">
            <v>0</v>
          </cell>
          <cell r="K149">
            <v>21.8125</v>
          </cell>
          <cell r="L149" t="str">
            <v>E</v>
          </cell>
        </row>
        <row r="150">
          <cell r="C150" t="str">
            <v>2021D1B150</v>
          </cell>
          <cell r="D150" t="str">
            <v>F</v>
          </cell>
          <cell r="E150">
            <v>65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  <cell r="K150">
            <v>58.9</v>
          </cell>
          <cell r="L150" t="str">
            <v>C+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  <cell r="K151">
            <v>92.170833333333348</v>
          </cell>
          <cell r="L151" t="str">
            <v>A</v>
          </cell>
        </row>
        <row r="152">
          <cell r="C152" t="str">
            <v>2022D1B168</v>
          </cell>
          <cell r="D152" t="str">
            <v>F</v>
          </cell>
          <cell r="E152">
            <v>45</v>
          </cell>
          <cell r="F152">
            <v>35</v>
          </cell>
          <cell r="G152">
            <v>0</v>
          </cell>
          <cell r="H152">
            <v>60</v>
          </cell>
          <cell r="I152">
            <v>0</v>
          </cell>
          <cell r="J152">
            <v>0</v>
          </cell>
          <cell r="K152">
            <v>26</v>
          </cell>
          <cell r="L152" t="str">
            <v>D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  <cell r="K153">
            <v>58.379761904761907</v>
          </cell>
          <cell r="L153" t="str">
            <v>C+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60</v>
          </cell>
          <cell r="G154">
            <v>0</v>
          </cell>
          <cell r="H154">
            <v>30</v>
          </cell>
          <cell r="I154">
            <v>55</v>
          </cell>
          <cell r="J154">
            <v>34.25</v>
          </cell>
          <cell r="K154">
            <v>51.920833333333334</v>
          </cell>
          <cell r="L154" t="str">
            <v>C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  <cell r="K155">
            <v>62.400595238095235</v>
          </cell>
          <cell r="L155" t="str">
            <v>B-</v>
          </cell>
        </row>
        <row r="156">
          <cell r="C156" t="str">
            <v>2022D1B174</v>
          </cell>
          <cell r="D156" t="str">
            <v>F</v>
          </cell>
          <cell r="E156">
            <v>75</v>
          </cell>
          <cell r="F156">
            <v>65</v>
          </cell>
          <cell r="G156">
            <v>0</v>
          </cell>
          <cell r="H156">
            <v>30</v>
          </cell>
          <cell r="I156">
            <v>35</v>
          </cell>
          <cell r="J156">
            <v>42.75</v>
          </cell>
          <cell r="K156">
            <v>54.325000000000003</v>
          </cell>
          <cell r="L156" t="str">
            <v>C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  <cell r="K157">
            <v>92.033333333333346</v>
          </cell>
          <cell r="L157" t="str">
            <v>A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  <cell r="K158">
            <v>88.670833333333348</v>
          </cell>
          <cell r="L158" t="str">
            <v>A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  <cell r="K159">
            <v>96.083333333333343</v>
          </cell>
          <cell r="L159" t="str">
            <v>A</v>
          </cell>
        </row>
        <row r="160">
          <cell r="C160" t="str">
            <v>2022D1B185R</v>
          </cell>
          <cell r="D160" t="str">
            <v>F</v>
          </cell>
          <cell r="E160">
            <v>65</v>
          </cell>
          <cell r="F160">
            <v>77.5</v>
          </cell>
          <cell r="G160">
            <v>0</v>
          </cell>
          <cell r="H160">
            <v>50</v>
          </cell>
          <cell r="I160">
            <v>0</v>
          </cell>
          <cell r="J160">
            <v>31.25</v>
          </cell>
          <cell r="K160">
            <v>50</v>
          </cell>
          <cell r="L160" t="str">
            <v>C</v>
          </cell>
        </row>
        <row r="161">
          <cell r="C161" t="str">
            <v>2022D1B191</v>
          </cell>
          <cell r="D161" t="str">
            <v>F</v>
          </cell>
          <cell r="E161">
            <v>70</v>
          </cell>
          <cell r="F161">
            <v>80</v>
          </cell>
          <cell r="G161">
            <v>0</v>
          </cell>
          <cell r="H161">
            <v>75</v>
          </cell>
          <cell r="I161">
            <v>55</v>
          </cell>
          <cell r="J161">
            <v>50</v>
          </cell>
          <cell r="K161">
            <v>65.5</v>
          </cell>
          <cell r="L161" t="str">
            <v>B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9.6875</v>
          </cell>
          <cell r="L162" t="str">
            <v>E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 t="str">
            <v>E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0.625</v>
          </cell>
          <cell r="L164" t="str">
            <v>E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>E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>E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>E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 t="str">
            <v>E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>E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 t="str">
            <v>E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E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E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 t="str">
            <v>E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 t="str">
            <v>E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 t="str">
            <v>E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E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E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 t="str">
            <v>E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 t="str">
            <v>E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E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 t="str">
            <v>E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>E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 t="str">
            <v>E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 t="str">
            <v>E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E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 t="str">
            <v>E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 t="str">
            <v>E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>E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 t="str">
            <v>E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 t="str">
            <v>E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 t="str">
            <v>E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E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 t="str">
            <v>E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>E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>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6" sqref="B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137</v>
      </c>
      <c r="C10" s="15" t="s">
        <v>158</v>
      </c>
      <c r="D10">
        <v>1234582809</v>
      </c>
    </row>
    <row r="11" spans="1:4" ht="43.8" thickBot="1" x14ac:dyDescent="0.35">
      <c r="A11">
        <v>2</v>
      </c>
      <c r="B11" s="12" t="s">
        <v>138</v>
      </c>
      <c r="C11" s="16" t="s">
        <v>168</v>
      </c>
      <c r="D11">
        <v>1234582809</v>
      </c>
    </row>
    <row r="12" spans="1:4" ht="15" thickBot="1" x14ac:dyDescent="0.35">
      <c r="A12">
        <v>3</v>
      </c>
      <c r="B12" s="13" t="s">
        <v>139</v>
      </c>
      <c r="C12" s="15" t="s">
        <v>159</v>
      </c>
      <c r="D12">
        <v>1234582809</v>
      </c>
    </row>
    <row r="13" spans="1:4" ht="43.8" thickBot="1" x14ac:dyDescent="0.35">
      <c r="A13">
        <v>4</v>
      </c>
      <c r="B13" s="12" t="s">
        <v>138</v>
      </c>
      <c r="C13" s="16" t="s">
        <v>168</v>
      </c>
      <c r="D13">
        <v>1234582809</v>
      </c>
    </row>
    <row r="14" spans="1:4" ht="15" thickBot="1" x14ac:dyDescent="0.35">
      <c r="A14">
        <v>5</v>
      </c>
      <c r="B14" s="13" t="s">
        <v>140</v>
      </c>
      <c r="C14" s="15" t="s">
        <v>160</v>
      </c>
      <c r="D14">
        <v>1234582809</v>
      </c>
    </row>
    <row r="15" spans="1:4" ht="43.8" thickBot="1" x14ac:dyDescent="0.35">
      <c r="A15">
        <v>6</v>
      </c>
      <c r="B15" s="12" t="s">
        <v>138</v>
      </c>
      <c r="C15" s="16" t="s">
        <v>168</v>
      </c>
      <c r="D15">
        <v>1234582809</v>
      </c>
    </row>
    <row r="16" spans="1:4" ht="29.4" thickBot="1" x14ac:dyDescent="0.35">
      <c r="A16">
        <v>7</v>
      </c>
      <c r="B16" s="13" t="s">
        <v>141</v>
      </c>
      <c r="C16" s="15" t="s">
        <v>161</v>
      </c>
      <c r="D16">
        <v>1234582809</v>
      </c>
    </row>
    <row r="17" spans="1:4" ht="15" thickBot="1" x14ac:dyDescent="0.35">
      <c r="A17">
        <v>8</v>
      </c>
      <c r="B17" s="14" t="s">
        <v>142</v>
      </c>
      <c r="C17" s="15" t="s">
        <v>162</v>
      </c>
      <c r="D17">
        <v>1234582809</v>
      </c>
    </row>
    <row r="18" spans="1:4" ht="29.4" thickBot="1" x14ac:dyDescent="0.35">
      <c r="A18">
        <v>9</v>
      </c>
      <c r="B18" s="12" t="s">
        <v>138</v>
      </c>
      <c r="C18" s="16" t="s">
        <v>169</v>
      </c>
      <c r="D18">
        <v>1234582809</v>
      </c>
    </row>
    <row r="19" spans="1:4" ht="15" thickBot="1" x14ac:dyDescent="0.35">
      <c r="A19">
        <v>10</v>
      </c>
      <c r="B19" s="13" t="s">
        <v>143</v>
      </c>
      <c r="C19" s="15" t="s">
        <v>163</v>
      </c>
      <c r="D19">
        <v>1234582809</v>
      </c>
    </row>
    <row r="20" spans="1:4" ht="15" thickBot="1" x14ac:dyDescent="0.35">
      <c r="A20">
        <v>11</v>
      </c>
      <c r="B20" s="13" t="s">
        <v>143</v>
      </c>
      <c r="C20" s="15" t="s">
        <v>163</v>
      </c>
      <c r="D20">
        <v>1234582809</v>
      </c>
    </row>
    <row r="21" spans="1:4" ht="15" thickBot="1" x14ac:dyDescent="0.35">
      <c r="A21">
        <v>12</v>
      </c>
      <c r="B21" s="13" t="s">
        <v>144</v>
      </c>
      <c r="C21" s="15" t="s">
        <v>164</v>
      </c>
      <c r="D21">
        <v>1234582809</v>
      </c>
    </row>
    <row r="22" spans="1:4" ht="15" thickBot="1" x14ac:dyDescent="0.35">
      <c r="A22">
        <v>13</v>
      </c>
      <c r="B22" s="13" t="s">
        <v>145</v>
      </c>
      <c r="C22" s="15" t="s">
        <v>165</v>
      </c>
      <c r="D22">
        <v>1234582809</v>
      </c>
    </row>
    <row r="23" spans="1:4" ht="43.8" thickBot="1" x14ac:dyDescent="0.35">
      <c r="A23">
        <v>14</v>
      </c>
      <c r="B23" s="13" t="s">
        <v>146</v>
      </c>
      <c r="C23" s="16" t="s">
        <v>166</v>
      </c>
      <c r="D23">
        <v>1234582809</v>
      </c>
    </row>
    <row r="24" spans="1:4" ht="43.8" thickBot="1" x14ac:dyDescent="0.35">
      <c r="A24">
        <v>15</v>
      </c>
      <c r="B24" s="13" t="s">
        <v>147</v>
      </c>
      <c r="C24" s="16" t="s">
        <v>166</v>
      </c>
      <c r="D24">
        <v>1234582809</v>
      </c>
    </row>
    <row r="25" spans="1:4" ht="15" thickBot="1" x14ac:dyDescent="0.35">
      <c r="A25">
        <v>16</v>
      </c>
      <c r="B25" s="14" t="s">
        <v>148</v>
      </c>
      <c r="C25" s="15" t="s">
        <v>167</v>
      </c>
      <c r="D25">
        <v>1234582809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:D2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E11" sqref="E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149</v>
      </c>
      <c r="E10" s="15" t="s">
        <v>170</v>
      </c>
      <c r="F10">
        <v>1234582809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150</v>
      </c>
      <c r="E11" s="16" t="s">
        <v>152</v>
      </c>
      <c r="F11">
        <v>1234582809</v>
      </c>
    </row>
    <row r="12" spans="1:6" x14ac:dyDescent="0.3">
      <c r="A12">
        <v>3</v>
      </c>
      <c r="B12" t="s">
        <v>61</v>
      </c>
      <c r="C12" s="9">
        <v>0</v>
      </c>
      <c r="D12" s="15" t="s">
        <v>151</v>
      </c>
      <c r="E12" s="3"/>
      <c r="F12">
        <v>1234582809</v>
      </c>
    </row>
    <row r="13" spans="1:6" x14ac:dyDescent="0.3">
      <c r="A13">
        <v>4</v>
      </c>
      <c r="B13" t="s">
        <v>62</v>
      </c>
      <c r="C13" s="9">
        <v>0.1</v>
      </c>
      <c r="D13" s="15" t="s">
        <v>153</v>
      </c>
      <c r="E13" s="15" t="s">
        <v>154</v>
      </c>
      <c r="F13">
        <v>1234582809</v>
      </c>
    </row>
    <row r="14" spans="1:6" x14ac:dyDescent="0.3">
      <c r="A14">
        <v>5</v>
      </c>
      <c r="B14" t="s">
        <v>63</v>
      </c>
      <c r="C14" s="9">
        <v>0.1</v>
      </c>
      <c r="D14" s="15" t="s">
        <v>155</v>
      </c>
      <c r="E14" s="15" t="s">
        <v>157</v>
      </c>
      <c r="F14">
        <v>1234582809</v>
      </c>
    </row>
    <row r="15" spans="1:6" x14ac:dyDescent="0.3">
      <c r="A15">
        <v>6</v>
      </c>
      <c r="B15" t="s">
        <v>64</v>
      </c>
      <c r="C15" s="9">
        <v>0.3</v>
      </c>
      <c r="D15" s="15" t="s">
        <v>156</v>
      </c>
      <c r="E15" s="17" t="s">
        <v>157</v>
      </c>
      <c r="F15">
        <v>1234582809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4" workbookViewId="0">
      <selection activeCell="C36" sqref="C3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157196</v>
      </c>
      <c r="E5" t="s">
        <v>1</v>
      </c>
      <c r="F5" t="s">
        <v>3</v>
      </c>
      <c r="G5" s="3">
        <v>2</v>
      </c>
      <c r="H5" s="3">
        <v>2</v>
      </c>
      <c r="I5" s="3">
        <v>2</v>
      </c>
      <c r="J5" s="3">
        <v>2</v>
      </c>
      <c r="K5" s="3">
        <v>2</v>
      </c>
      <c r="L5" s="3">
        <v>2</v>
      </c>
      <c r="M5">
        <f>G5*Komponen!C10 + H5*Komponen!C11 + I5*Komponen!C12 + J5*Komponen!C13 + K5*Komponen!C14 + L5*Komponen!C15</f>
        <v>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156271</v>
      </c>
      <c r="E6" t="s">
        <v>1</v>
      </c>
      <c r="F6" t="s">
        <v>3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2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157148</v>
      </c>
      <c r="E7" t="s">
        <v>1</v>
      </c>
      <c r="F7" t="s">
        <v>3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157166</v>
      </c>
      <c r="E8" t="s">
        <v>1</v>
      </c>
      <c r="F8" t="s">
        <v>3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154665</v>
      </c>
      <c r="E9" t="s">
        <v>1</v>
      </c>
      <c r="F9" t="s">
        <v>3</v>
      </c>
      <c r="G9" s="3">
        <f>VLOOKUP($B9,'[1]REKAP NILAI (3)'!$C$5:$L$195,3,FALSE)</f>
        <v>70.75</v>
      </c>
      <c r="H9" s="3">
        <f>VLOOKUP($B9,'[1]REKAP NILAI (3)'!$C$5:$L$195,4,FALSE)</f>
        <v>75</v>
      </c>
      <c r="I9" s="3">
        <f>VLOOKUP($B9,'[1]REKAP NILAI (3)'!$C$5:$L$195,5,FALSE)</f>
        <v>0</v>
      </c>
      <c r="J9" s="3">
        <f>VLOOKUP($B9,'[1]REKAP NILAI (3)'!$C$5:$L$195,6,FALSE)</f>
        <v>100</v>
      </c>
      <c r="K9" s="3">
        <f>VLOOKUP($B9,'[1]REKAP NILAI (3)'!$C$5:$L$195,7,FALSE)</f>
        <v>45</v>
      </c>
      <c r="L9" s="3">
        <f>VLOOKUP($B9,'[1]REKAP NILAI (3)'!$C$5:$L$195,8,FALSE)</f>
        <v>26.25</v>
      </c>
      <c r="M9">
        <f>G9*Komponen!C10 + H9*Komponen!C11 + I9*Komponen!C12 + J9*Komponen!C13 + K9*Komponen!C14 + L9*Komponen!C15</f>
        <v>58.8125</v>
      </c>
      <c r="N9" t="str">
        <f t="shared" si="0"/>
        <v>C+</v>
      </c>
    </row>
    <row r="10" spans="1:14" x14ac:dyDescent="0.3">
      <c r="A10">
        <v>6</v>
      </c>
      <c r="B10" t="s">
        <v>85</v>
      </c>
      <c r="C10" t="s">
        <v>86</v>
      </c>
      <c r="D10">
        <v>156641</v>
      </c>
      <c r="E10" t="s">
        <v>1</v>
      </c>
      <c r="F10" t="s">
        <v>3</v>
      </c>
      <c r="G10" s="3">
        <f>VLOOKUP($B10,'[1]REKAP NILAI (3)'!$C$5:$L$195,3,FALSE)</f>
        <v>53.25</v>
      </c>
      <c r="H10" s="3">
        <f>VLOOKUP($B10,'[1]REKAP NILAI (3)'!$C$5:$L$195,4,FALSE)</f>
        <v>0</v>
      </c>
      <c r="I10" s="3">
        <f>VLOOKUP($B10,'[1]REKAP NILAI (3)'!$C$5:$L$195,5,FALSE)</f>
        <v>0</v>
      </c>
      <c r="J10" s="3">
        <f>VLOOKUP($B10,'[1]REKAP NILAI (3)'!$C$5:$L$195,6,FALSE)</f>
        <v>0</v>
      </c>
      <c r="K10" s="3">
        <f>VLOOKUP($B10,'[1]REKAP NILAI (3)'!$C$5:$L$195,7,FALSE)</f>
        <v>0</v>
      </c>
      <c r="L10" s="3">
        <f>VLOOKUP($B10,'[1]REKAP NILAI (3)'!$C$5:$L$195,8,FALSE)</f>
        <v>0</v>
      </c>
      <c r="M10">
        <f>G10*Komponen!C10 + H10*Komponen!C11 + I10*Komponen!C12 + J10*Komponen!C13 + K10*Komponen!C14 + L10*Komponen!C15</f>
        <v>13.3125</v>
      </c>
      <c r="N10" t="str">
        <f t="shared" si="0"/>
        <v>E</v>
      </c>
    </row>
    <row r="11" spans="1:14" x14ac:dyDescent="0.3">
      <c r="A11">
        <v>7</v>
      </c>
      <c r="B11" t="s">
        <v>87</v>
      </c>
      <c r="C11" t="s">
        <v>88</v>
      </c>
      <c r="D11">
        <v>154685</v>
      </c>
      <c r="E11" t="s">
        <v>1</v>
      </c>
      <c r="F11" t="s">
        <v>3</v>
      </c>
      <c r="G11" s="3">
        <v>2</v>
      </c>
      <c r="H11" s="3">
        <v>2</v>
      </c>
      <c r="I11" s="3">
        <v>2</v>
      </c>
      <c r="J11" s="3">
        <v>2</v>
      </c>
      <c r="K11" s="3">
        <v>2</v>
      </c>
      <c r="L11" s="3">
        <v>2</v>
      </c>
      <c r="M11">
        <f>G11*Komponen!C10 + H11*Komponen!C11 + I11*Komponen!C12 + J11*Komponen!C13 + K11*Komponen!C14 + L11*Komponen!C15</f>
        <v>2</v>
      </c>
      <c r="N11" t="str">
        <f t="shared" si="0"/>
        <v>E</v>
      </c>
    </row>
    <row r="12" spans="1:14" x14ac:dyDescent="0.3">
      <c r="A12">
        <v>8</v>
      </c>
      <c r="B12" t="s">
        <v>89</v>
      </c>
      <c r="C12" t="s">
        <v>90</v>
      </c>
      <c r="D12">
        <v>154079</v>
      </c>
      <c r="E12" t="s">
        <v>1</v>
      </c>
      <c r="F12" t="s">
        <v>3</v>
      </c>
      <c r="G12" s="3">
        <f>VLOOKUP($B12,'[1]REKAP NILAI (3)'!$C$5:$L$195,3,FALSE)</f>
        <v>50</v>
      </c>
      <c r="H12" s="3">
        <f>VLOOKUP($B12,'[1]REKAP NILAI (3)'!$C$5:$L$195,4,FALSE)</f>
        <v>10</v>
      </c>
      <c r="I12" s="3">
        <f>VLOOKUP($B12,'[1]REKAP NILAI (3)'!$C$5:$L$195,5,FALSE)</f>
        <v>0</v>
      </c>
      <c r="J12" s="3">
        <f>VLOOKUP($B12,'[1]REKAP NILAI (3)'!$C$5:$L$195,6,FALSE)</f>
        <v>30</v>
      </c>
      <c r="K12" s="3">
        <f>VLOOKUP($B12,'[1]REKAP NILAI (3)'!$C$5:$L$195,7,FALSE)</f>
        <v>25</v>
      </c>
      <c r="L12" s="3">
        <f>VLOOKUP($B12,'[1]REKAP NILAI (3)'!$C$5:$L$195,8,FALSE)</f>
        <v>10</v>
      </c>
      <c r="M12">
        <f>G12*Komponen!C10 + H12*Komponen!C11 + I12*Komponen!C12 + J12*Komponen!C13 + K12*Komponen!C14 + L12*Komponen!C15</f>
        <v>23.5</v>
      </c>
      <c r="N12" t="str">
        <f t="shared" si="0"/>
        <v>E</v>
      </c>
    </row>
    <row r="13" spans="1:14" x14ac:dyDescent="0.3">
      <c r="A13">
        <v>9</v>
      </c>
      <c r="B13" t="s">
        <v>91</v>
      </c>
      <c r="C13" t="s">
        <v>92</v>
      </c>
      <c r="D13">
        <v>156086</v>
      </c>
      <c r="E13" t="s">
        <v>1</v>
      </c>
      <c r="F13" t="s">
        <v>3</v>
      </c>
      <c r="G13" s="3">
        <f>VLOOKUP($B13,'[1]REKAP NILAI (3)'!$C$5:$L$195,3,FALSE)</f>
        <v>85.416666666666671</v>
      </c>
      <c r="H13" s="3">
        <f>VLOOKUP($B13,'[1]REKAP NILAI (3)'!$C$5:$L$195,4,FALSE)</f>
        <v>100</v>
      </c>
      <c r="I13" s="3">
        <f>VLOOKUP($B13,'[1]REKAP NILAI (3)'!$C$5:$L$195,5,FALSE)</f>
        <v>0</v>
      </c>
      <c r="J13" s="3">
        <f>VLOOKUP($B13,'[1]REKAP NILAI (3)'!$C$5:$L$195,6,FALSE)</f>
        <v>100</v>
      </c>
      <c r="K13" s="3">
        <f>VLOOKUP($B13,'[1]REKAP NILAI (3)'!$C$5:$L$195,7,FALSE)</f>
        <v>100</v>
      </c>
      <c r="L13" s="3">
        <f>VLOOKUP($B13,'[1]REKAP NILAI (3)'!$C$5:$L$195,8,FALSE)</f>
        <v>100</v>
      </c>
      <c r="M13">
        <f>G13*Komponen!C10 + H13*Komponen!C11 + I13*Komponen!C12 + J13*Komponen!C13 + K13*Komponen!C14 + L13*Komponen!C15</f>
        <v>96.354166666666671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155968</v>
      </c>
      <c r="E14" t="s">
        <v>1</v>
      </c>
      <c r="F14" t="s">
        <v>3</v>
      </c>
      <c r="G14" s="3">
        <f>VLOOKUP($B14,'[1]REKAP NILAI (3)'!$C$5:$L$195,3,FALSE)</f>
        <v>70.75</v>
      </c>
      <c r="H14" s="3">
        <f>VLOOKUP($B14,'[1]REKAP NILAI (3)'!$C$5:$L$195,4,FALSE)</f>
        <v>80</v>
      </c>
      <c r="I14" s="3">
        <f>VLOOKUP($B14,'[1]REKAP NILAI (3)'!$C$5:$L$195,5,FALSE)</f>
        <v>0</v>
      </c>
      <c r="J14" s="3">
        <f>VLOOKUP($B14,'[1]REKAP NILAI (3)'!$C$5:$L$195,6,FALSE)</f>
        <v>100</v>
      </c>
      <c r="K14" s="3">
        <f>VLOOKUP($B14,'[1]REKAP NILAI (3)'!$C$5:$L$195,7,FALSE)</f>
        <v>70</v>
      </c>
      <c r="L14" s="3">
        <f>VLOOKUP($B14,'[1]REKAP NILAI (3)'!$C$5:$L$195,8,FALSE)</f>
        <v>40.75</v>
      </c>
      <c r="M14">
        <f>G14*Komponen!C10 + H14*Komponen!C11 + I14*Komponen!C12 + J14*Komponen!C13 + K14*Komponen!C14 + L14*Komponen!C15</f>
        <v>66.912499999999994</v>
      </c>
      <c r="N14" t="str">
        <f t="shared" si="0"/>
        <v>B</v>
      </c>
    </row>
    <row r="15" spans="1:14" x14ac:dyDescent="0.3">
      <c r="A15">
        <v>11</v>
      </c>
      <c r="B15" t="s">
        <v>95</v>
      </c>
      <c r="C15" t="s">
        <v>96</v>
      </c>
      <c r="D15">
        <v>156937</v>
      </c>
      <c r="E15" t="s">
        <v>1</v>
      </c>
      <c r="F15" t="s">
        <v>3</v>
      </c>
      <c r="G15" s="3">
        <f>VLOOKUP($B15,'[1]REKAP NILAI (3)'!$C$5:$L$195,3,FALSE)</f>
        <v>78.75</v>
      </c>
      <c r="H15" s="3">
        <f>VLOOKUP($B15,'[1]REKAP NILAI (3)'!$C$5:$L$195,4,FALSE)</f>
        <v>85</v>
      </c>
      <c r="I15" s="3">
        <f>VLOOKUP($B15,'[1]REKAP NILAI (3)'!$C$5:$L$195,5,FALSE)</f>
        <v>0</v>
      </c>
      <c r="J15" s="3">
        <f>VLOOKUP($B15,'[1]REKAP NILAI (3)'!$C$5:$L$195,6,FALSE)</f>
        <v>85.714285714285708</v>
      </c>
      <c r="K15" s="3">
        <f>VLOOKUP($B15,'[1]REKAP NILAI (3)'!$C$5:$L$195,7,FALSE)</f>
        <v>30</v>
      </c>
      <c r="L15" s="3">
        <f>VLOOKUP($B15,'[1]REKAP NILAI (3)'!$C$5:$L$195,8,FALSE)</f>
        <v>60</v>
      </c>
      <c r="M15">
        <f>G15*Komponen!C10 + H15*Komponen!C11 + I15*Komponen!C12 + J15*Komponen!C13 + K15*Komponen!C14 + L15*Komponen!C15</f>
        <v>70.508928571428569</v>
      </c>
      <c r="N15" t="str">
        <f t="shared" si="0"/>
        <v>B+</v>
      </c>
    </row>
    <row r="16" spans="1:14" x14ac:dyDescent="0.3">
      <c r="A16">
        <v>12</v>
      </c>
      <c r="B16" t="s">
        <v>97</v>
      </c>
      <c r="C16" t="s">
        <v>98</v>
      </c>
      <c r="D16">
        <v>151978</v>
      </c>
      <c r="E16" t="s">
        <v>1</v>
      </c>
      <c r="F16" t="s">
        <v>3</v>
      </c>
      <c r="G16" s="3">
        <f>VLOOKUP($B16,'[1]REKAP NILAI (3)'!$C$5:$L$195,3,FALSE)</f>
        <v>81.583333333333343</v>
      </c>
      <c r="H16" s="3">
        <f>VLOOKUP($B16,'[1]REKAP NILAI (3)'!$C$5:$L$195,4,FALSE)</f>
        <v>67.5</v>
      </c>
      <c r="I16" s="3">
        <f>VLOOKUP($B16,'[1]REKAP NILAI (3)'!$C$5:$L$195,5,FALSE)</f>
        <v>0</v>
      </c>
      <c r="J16" s="3">
        <f>VLOOKUP($B16,'[1]REKAP NILAI (3)'!$C$5:$L$195,6,FALSE)</f>
        <v>71.428571428571431</v>
      </c>
      <c r="K16" s="3">
        <f>VLOOKUP($B16,'[1]REKAP NILAI (3)'!$C$5:$L$195,7,FALSE)</f>
        <v>55</v>
      </c>
      <c r="L16" s="3">
        <f>VLOOKUP($B16,'[1]REKAP NILAI (3)'!$C$5:$L$195,8,FALSE)</f>
        <v>54.25</v>
      </c>
      <c r="M16">
        <f>G16*Komponen!C10 + H16*Komponen!C11 + I16*Komponen!C12 + J16*Komponen!C13 + K16*Komponen!C14 + L16*Komponen!C15</f>
        <v>66.188690476190487</v>
      </c>
      <c r="N16" t="str">
        <f t="shared" si="0"/>
        <v>B</v>
      </c>
    </row>
    <row r="17" spans="1:14" x14ac:dyDescent="0.3">
      <c r="A17">
        <v>13</v>
      </c>
      <c r="B17" t="s">
        <v>99</v>
      </c>
      <c r="C17" t="s">
        <v>100</v>
      </c>
      <c r="D17">
        <v>153206</v>
      </c>
      <c r="E17" t="s">
        <v>1</v>
      </c>
      <c r="F17" t="s">
        <v>3</v>
      </c>
      <c r="G17" s="3">
        <f>VLOOKUP($B17,'[1]REKAP NILAI (3)'!$C$5:$L$195,3,FALSE)</f>
        <v>80.083333333333343</v>
      </c>
      <c r="H17" s="3">
        <f>VLOOKUP($B17,'[1]REKAP NILAI (3)'!$C$5:$L$195,4,FALSE)</f>
        <v>75</v>
      </c>
      <c r="I17" s="3">
        <f>VLOOKUP($B17,'[1]REKAP NILAI (3)'!$C$5:$L$195,5,FALSE)</f>
        <v>0</v>
      </c>
      <c r="J17" s="3">
        <f>VLOOKUP($B17,'[1]REKAP NILAI (3)'!$C$5:$L$195,6,FALSE)</f>
        <v>85.714285714285708</v>
      </c>
      <c r="K17" s="3">
        <f>VLOOKUP($B17,'[1]REKAP NILAI (3)'!$C$5:$L$195,7,FALSE)</f>
        <v>60</v>
      </c>
      <c r="L17" s="3">
        <f>VLOOKUP($B17,'[1]REKAP NILAI (3)'!$C$5:$L$195,8,FALSE)</f>
        <v>68.75</v>
      </c>
      <c r="M17">
        <f>G17*Komponen!C10 + H17*Komponen!C11 + I17*Komponen!C12 + J17*Komponen!C13 + K17*Komponen!C14 + L17*Komponen!C15</f>
        <v>73.967261904761898</v>
      </c>
      <c r="N17" t="str">
        <f t="shared" si="0"/>
        <v>B+</v>
      </c>
    </row>
    <row r="18" spans="1:14" x14ac:dyDescent="0.3">
      <c r="A18">
        <v>14</v>
      </c>
      <c r="B18" t="s">
        <v>101</v>
      </c>
      <c r="C18" t="s">
        <v>102</v>
      </c>
      <c r="D18">
        <v>156247</v>
      </c>
      <c r="E18" t="s">
        <v>1</v>
      </c>
      <c r="F18" t="s">
        <v>3</v>
      </c>
      <c r="G18" s="3">
        <f>VLOOKUP($B18,'[1]REKAP NILAI (3)'!$C$5:$L$195,3,FALSE)</f>
        <v>80.416666666666671</v>
      </c>
      <c r="H18" s="3">
        <f>VLOOKUP($B18,'[1]REKAP NILAI (3)'!$C$5:$L$195,4,FALSE)</f>
        <v>87.5</v>
      </c>
      <c r="I18" s="3">
        <f>VLOOKUP($B18,'[1]REKAP NILAI (3)'!$C$5:$L$195,5,FALSE)</f>
        <v>0</v>
      </c>
      <c r="J18" s="3">
        <f>VLOOKUP($B18,'[1]REKAP NILAI (3)'!$C$5:$L$195,6,FALSE)</f>
        <v>60</v>
      </c>
      <c r="K18" s="3">
        <f>VLOOKUP($B18,'[1]REKAP NILAI (3)'!$C$5:$L$195,7,FALSE)</f>
        <v>100</v>
      </c>
      <c r="L18" s="3">
        <f>VLOOKUP($B18,'[1]REKAP NILAI (3)'!$C$5:$L$195,8,FALSE)</f>
        <v>76</v>
      </c>
      <c r="M18">
        <f>G18*Komponen!C10 + H18*Komponen!C11 + I18*Komponen!C12 + J18*Komponen!C13 + K18*Komponen!C14 + L18*Komponen!C15</f>
        <v>80.779166666666669</v>
      </c>
      <c r="N18" t="str">
        <f t="shared" si="0"/>
        <v>A</v>
      </c>
    </row>
    <row r="19" spans="1:14" x14ac:dyDescent="0.3">
      <c r="A19">
        <v>15</v>
      </c>
      <c r="B19" t="s">
        <v>103</v>
      </c>
      <c r="C19" t="s">
        <v>104</v>
      </c>
      <c r="D19">
        <v>154995</v>
      </c>
      <c r="E19" t="s">
        <v>1</v>
      </c>
      <c r="F19" t="s">
        <v>3</v>
      </c>
      <c r="G19" s="3">
        <f>VLOOKUP($B19,'[1]REKAP NILAI (3)'!$C$5:$L$195,3,FALSE)</f>
        <v>76.333333333333343</v>
      </c>
      <c r="H19" s="3">
        <f>VLOOKUP($B19,'[1]REKAP NILAI (3)'!$C$5:$L$195,4,FALSE)</f>
        <v>85</v>
      </c>
      <c r="I19" s="3">
        <f>VLOOKUP($B19,'[1]REKAP NILAI (3)'!$C$5:$L$195,5,FALSE)</f>
        <v>0</v>
      </c>
      <c r="J19" s="3">
        <f>VLOOKUP($B19,'[1]REKAP NILAI (3)'!$C$5:$L$195,6,FALSE)</f>
        <v>57.142857142857139</v>
      </c>
      <c r="K19" s="3">
        <f>VLOOKUP($B19,'[1]REKAP NILAI (3)'!$C$5:$L$195,7,FALSE)</f>
        <v>50</v>
      </c>
      <c r="L19" s="3">
        <f>VLOOKUP($B19,'[1]REKAP NILAI (3)'!$C$5:$L$195,8,FALSE)</f>
        <v>64.75</v>
      </c>
      <c r="M19">
        <f>G19*Komponen!C10 + H19*Komponen!C11 + I19*Komponen!C12 + J19*Komponen!C13 + K19*Komponen!C14 + L19*Komponen!C15</f>
        <v>70.472619047619048</v>
      </c>
      <c r="N19" t="str">
        <f t="shared" si="0"/>
        <v>B+</v>
      </c>
    </row>
    <row r="20" spans="1:14" x14ac:dyDescent="0.3">
      <c r="A20">
        <v>16</v>
      </c>
      <c r="B20" t="s">
        <v>105</v>
      </c>
      <c r="C20" t="s">
        <v>106</v>
      </c>
      <c r="D20">
        <v>156140</v>
      </c>
      <c r="E20" t="s">
        <v>1</v>
      </c>
      <c r="F20" t="s">
        <v>3</v>
      </c>
      <c r="G20" s="3">
        <f>VLOOKUP($B20,'[1]REKAP NILAI (3)'!$C$5:$L$195,3,FALSE)</f>
        <v>80.083333333333343</v>
      </c>
      <c r="H20" s="3">
        <f>VLOOKUP($B20,'[1]REKAP NILAI (3)'!$C$5:$L$195,4,FALSE)</f>
        <v>60</v>
      </c>
      <c r="I20" s="3">
        <f>VLOOKUP($B20,'[1]REKAP NILAI (3)'!$C$5:$L$195,5,FALSE)</f>
        <v>0</v>
      </c>
      <c r="J20" s="3">
        <f>VLOOKUP($B20,'[1]REKAP NILAI (3)'!$C$5:$L$195,6,FALSE)</f>
        <v>85.714285714285708</v>
      </c>
      <c r="K20" s="3">
        <f>VLOOKUP($B20,'[1]REKAP NILAI (3)'!$C$5:$L$195,7,FALSE)</f>
        <v>50</v>
      </c>
      <c r="L20" s="3">
        <f>VLOOKUP($B20,'[1]REKAP NILAI (3)'!$C$5:$L$195,8,FALSE)</f>
        <v>50</v>
      </c>
      <c r="M20">
        <f>G20*Komponen!C10 + H20*Komponen!C11 + I20*Komponen!C12 + J20*Komponen!C13 + K20*Komponen!C14 + L20*Komponen!C15</f>
        <v>63.592261904761905</v>
      </c>
      <c r="N20" t="str">
        <f t="shared" si="0"/>
        <v>B-</v>
      </c>
    </row>
    <row r="21" spans="1:14" x14ac:dyDescent="0.3">
      <c r="A21">
        <v>17</v>
      </c>
      <c r="B21" t="s">
        <v>107</v>
      </c>
      <c r="C21" t="s">
        <v>108</v>
      </c>
      <c r="D21">
        <v>156063</v>
      </c>
      <c r="E21" t="s">
        <v>1</v>
      </c>
      <c r="F21" t="s">
        <v>3</v>
      </c>
      <c r="G21" s="3">
        <f>VLOOKUP($B21,'[1]REKAP NILAI (3)'!$C$5:$L$195,3,FALSE)</f>
        <v>77.583333333333343</v>
      </c>
      <c r="H21" s="3">
        <f>VLOOKUP($B21,'[1]REKAP NILAI (3)'!$C$5:$L$195,4,FALSE)</f>
        <v>85</v>
      </c>
      <c r="I21" s="3">
        <f>VLOOKUP($B21,'[1]REKAP NILAI (3)'!$C$5:$L$195,5,FALSE)</f>
        <v>0</v>
      </c>
      <c r="J21" s="3">
        <f>VLOOKUP($B21,'[1]REKAP NILAI (3)'!$C$5:$L$195,6,FALSE)</f>
        <v>71.428571428571431</v>
      </c>
      <c r="K21" s="3">
        <f>VLOOKUP($B21,'[1]REKAP NILAI (3)'!$C$5:$L$195,7,FALSE)</f>
        <v>70</v>
      </c>
      <c r="L21" s="3">
        <f>VLOOKUP($B21,'[1]REKAP NILAI (3)'!$C$5:$L$195,8,FALSE)</f>
        <v>75.5</v>
      </c>
      <c r="M21">
        <f>G21*Komponen!C10 + H21*Komponen!C11 + I21*Komponen!C12 + J21*Komponen!C13 + K21*Komponen!C14 + L21*Komponen!C15</f>
        <v>77.438690476190487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155896</v>
      </c>
      <c r="E22" t="s">
        <v>1</v>
      </c>
      <c r="F22" t="s">
        <v>3</v>
      </c>
      <c r="G22" s="3">
        <f>VLOOKUP($B22,'[1]REKAP NILAI (3)'!$C$5:$L$195,3,FALSE)</f>
        <v>81.5</v>
      </c>
      <c r="H22" s="3">
        <f>VLOOKUP($B22,'[1]REKAP NILAI (3)'!$C$5:$L$195,4,FALSE)</f>
        <v>100</v>
      </c>
      <c r="I22" s="3">
        <f>VLOOKUP($B22,'[1]REKAP NILAI (3)'!$C$5:$L$195,5,FALSE)</f>
        <v>0</v>
      </c>
      <c r="J22" s="3">
        <f>VLOOKUP($B22,'[1]REKAP NILAI (3)'!$C$5:$L$195,6,FALSE)</f>
        <v>100</v>
      </c>
      <c r="K22" s="3">
        <f>VLOOKUP($B22,'[1]REKAP NILAI (3)'!$C$5:$L$195,7,FALSE)</f>
        <v>100</v>
      </c>
      <c r="L22" s="3">
        <f>VLOOKUP($B22,'[1]REKAP NILAI (3)'!$C$5:$L$195,8,FALSE)</f>
        <v>99.25</v>
      </c>
      <c r="M22">
        <f>G22*Komponen!C10 + H22*Komponen!C11 + I22*Komponen!C12 + J22*Komponen!C13 + K22*Komponen!C14 + L22*Komponen!C15</f>
        <v>95.15</v>
      </c>
      <c r="N22" t="str">
        <f t="shared" si="0"/>
        <v>A</v>
      </c>
    </row>
    <row r="23" spans="1:14" x14ac:dyDescent="0.3">
      <c r="A23">
        <v>19</v>
      </c>
      <c r="B23" t="s">
        <v>111</v>
      </c>
      <c r="C23" t="s">
        <v>112</v>
      </c>
      <c r="D23">
        <v>153001</v>
      </c>
      <c r="E23" t="s">
        <v>1</v>
      </c>
      <c r="F23" t="s">
        <v>3</v>
      </c>
      <c r="G23" s="3">
        <f>VLOOKUP($B23,'[1]REKAP NILAI (3)'!$C$5:$L$195,3,FALSE)</f>
        <v>81.5</v>
      </c>
      <c r="H23" s="3">
        <f>VLOOKUP($B23,'[1]REKAP NILAI (3)'!$C$5:$L$195,4,FALSE)</f>
        <v>90</v>
      </c>
      <c r="I23" s="3">
        <f>VLOOKUP($B23,'[1]REKAP NILAI (3)'!$C$5:$L$195,5,FALSE)</f>
        <v>0</v>
      </c>
      <c r="J23" s="3">
        <f>VLOOKUP($B23,'[1]REKAP NILAI (3)'!$C$5:$L$195,6,FALSE)</f>
        <v>100</v>
      </c>
      <c r="K23" s="3">
        <f>VLOOKUP($B23,'[1]REKAP NILAI (3)'!$C$5:$L$195,7,FALSE)</f>
        <v>100</v>
      </c>
      <c r="L23" s="3">
        <f>VLOOKUP($B23,'[1]REKAP NILAI (3)'!$C$5:$L$195,8,FALSE)</f>
        <v>89.25</v>
      </c>
      <c r="M23">
        <f>G23*Komponen!C10 + H23*Komponen!C11 + I23*Komponen!C12 + J23*Komponen!C13 + K23*Komponen!C14 + L23*Komponen!C15</f>
        <v>89.65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155687</v>
      </c>
      <c r="E24" t="s">
        <v>1</v>
      </c>
      <c r="F24" t="s">
        <v>3</v>
      </c>
      <c r="G24" s="3">
        <f>VLOOKUP($B24,'[1]REKAP NILAI (3)'!$C$5:$L$195,3,FALSE)</f>
        <v>86.75</v>
      </c>
      <c r="H24" s="3">
        <f>VLOOKUP($B24,'[1]REKAP NILAI (3)'!$C$5:$L$195,4,FALSE)</f>
        <v>100</v>
      </c>
      <c r="I24" s="3">
        <f>VLOOKUP($B24,'[1]REKAP NILAI (3)'!$C$5:$L$195,5,FALSE)</f>
        <v>0</v>
      </c>
      <c r="J24" s="3">
        <f>VLOOKUP($B24,'[1]REKAP NILAI (3)'!$C$5:$L$195,6,FALSE)</f>
        <v>100</v>
      </c>
      <c r="K24" s="3">
        <f>VLOOKUP($B24,'[1]REKAP NILAI (3)'!$C$5:$L$195,7,FALSE)</f>
        <v>100</v>
      </c>
      <c r="L24" s="3">
        <f>VLOOKUP($B24,'[1]REKAP NILAI (3)'!$C$5:$L$195,8,FALSE)</f>
        <v>100</v>
      </c>
      <c r="M24">
        <f>G24*Komponen!C10 + H24*Komponen!C11 + I24*Komponen!C12 + J24*Komponen!C13 + K24*Komponen!C14 + L24*Komponen!C15</f>
        <v>96.6875</v>
      </c>
      <c r="N24" t="str">
        <f t="shared" si="0"/>
        <v>A</v>
      </c>
    </row>
    <row r="25" spans="1:14" x14ac:dyDescent="0.3">
      <c r="A25">
        <v>21</v>
      </c>
      <c r="B25" t="s">
        <v>115</v>
      </c>
      <c r="C25" t="s">
        <v>116</v>
      </c>
      <c r="D25">
        <v>155958</v>
      </c>
      <c r="E25" t="s">
        <v>1</v>
      </c>
      <c r="F25" t="s">
        <v>3</v>
      </c>
      <c r="G25" s="3">
        <f>VLOOKUP($B25,'[1]REKAP NILAI (3)'!$C$5:$L$195,3,FALSE)</f>
        <v>88.083333333333343</v>
      </c>
      <c r="H25" s="3">
        <f>VLOOKUP($B25,'[1]REKAP NILAI (3)'!$C$5:$L$195,4,FALSE)</f>
        <v>100</v>
      </c>
      <c r="I25" s="3">
        <f>VLOOKUP($B25,'[1]REKAP NILAI (3)'!$C$5:$L$195,5,FALSE)</f>
        <v>0</v>
      </c>
      <c r="J25" s="3">
        <f>VLOOKUP($B25,'[1]REKAP NILAI (3)'!$C$5:$L$195,6,FALSE)</f>
        <v>100</v>
      </c>
      <c r="K25" s="3">
        <f>VLOOKUP($B25,'[1]REKAP NILAI (3)'!$C$5:$L$195,7,FALSE)</f>
        <v>100</v>
      </c>
      <c r="L25" s="3">
        <f>VLOOKUP($B25,'[1]REKAP NILAI (3)'!$C$5:$L$195,8,FALSE)</f>
        <v>100</v>
      </c>
      <c r="M25">
        <f>G25*Komponen!C10 + H25*Komponen!C11 + I25*Komponen!C12 + J25*Komponen!C13 + K25*Komponen!C14 + L25*Komponen!C15</f>
        <v>97.020833333333343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156160</v>
      </c>
      <c r="E26" t="s">
        <v>1</v>
      </c>
      <c r="F26" t="s">
        <v>3</v>
      </c>
      <c r="G26" s="3">
        <f>VLOOKUP($B26,'[1]REKAP NILAI (3)'!$C$5:$L$195,3,FALSE)</f>
        <v>86.666666666666671</v>
      </c>
      <c r="H26" s="3">
        <f>VLOOKUP($B26,'[1]REKAP NILAI (3)'!$C$5:$L$195,4,FALSE)</f>
        <v>100</v>
      </c>
      <c r="I26" s="3">
        <f>VLOOKUP($B26,'[1]REKAP NILAI (3)'!$C$5:$L$195,5,FALSE)</f>
        <v>0</v>
      </c>
      <c r="J26" s="3">
        <f>VLOOKUP($B26,'[1]REKAP NILAI (3)'!$C$5:$L$195,6,FALSE)</f>
        <v>100</v>
      </c>
      <c r="K26" s="3">
        <f>VLOOKUP($B26,'[1]REKAP NILAI (3)'!$C$5:$L$195,7,FALSE)</f>
        <v>100</v>
      </c>
      <c r="L26" s="3">
        <f>VLOOKUP($B26,'[1]REKAP NILAI (3)'!$C$5:$L$195,8,FALSE)</f>
        <v>100</v>
      </c>
      <c r="M26">
        <f>G26*Komponen!C10 + H26*Komponen!C11 + I26*Komponen!C12 + J26*Komponen!C13 + K26*Komponen!C14 + L26*Komponen!C15</f>
        <v>96.666666666666671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155706</v>
      </c>
      <c r="E27" t="s">
        <v>1</v>
      </c>
      <c r="F27" t="s">
        <v>3</v>
      </c>
      <c r="G27" s="3">
        <f>VLOOKUP($B27,'[1]REKAP NILAI (3)'!$C$5:$L$195,3,FALSE)</f>
        <v>86.666666666666671</v>
      </c>
      <c r="H27" s="3">
        <f>VLOOKUP($B27,'[1]REKAP NILAI (3)'!$C$5:$L$195,4,FALSE)</f>
        <v>100</v>
      </c>
      <c r="I27" s="3">
        <f>VLOOKUP($B27,'[1]REKAP NILAI (3)'!$C$5:$L$195,5,FALSE)</f>
        <v>0</v>
      </c>
      <c r="J27" s="3">
        <f>VLOOKUP($B27,'[1]REKAP NILAI (3)'!$C$5:$L$195,6,FALSE)</f>
        <v>100</v>
      </c>
      <c r="K27" s="3">
        <f>VLOOKUP($B27,'[1]REKAP NILAI (3)'!$C$5:$L$195,7,FALSE)</f>
        <v>100</v>
      </c>
      <c r="L27" s="3">
        <f>VLOOKUP($B27,'[1]REKAP NILAI (3)'!$C$5:$L$195,8,FALSE)</f>
        <v>92.25</v>
      </c>
      <c r="M27">
        <f>G27*Komponen!C10 + H27*Komponen!C11 + I27*Komponen!C12 + J27*Komponen!C13 + K27*Komponen!C14 + L27*Komponen!C15</f>
        <v>94.341666666666669</v>
      </c>
      <c r="N27" t="str">
        <f t="shared" si="0"/>
        <v>A</v>
      </c>
    </row>
    <row r="28" spans="1:14" x14ac:dyDescent="0.3">
      <c r="A28">
        <v>24</v>
      </c>
      <c r="B28" t="s">
        <v>121</v>
      </c>
      <c r="C28" t="s">
        <v>122</v>
      </c>
      <c r="D28">
        <v>154328</v>
      </c>
      <c r="E28" t="s">
        <v>1</v>
      </c>
      <c r="F28" t="s">
        <v>3</v>
      </c>
      <c r="G28" s="3">
        <f>VLOOKUP($B28,'[1]REKAP NILAI (3)'!$C$5:$L$195,3,FALSE)</f>
        <v>81.416666666666657</v>
      </c>
      <c r="H28" s="3">
        <f>VLOOKUP($B28,'[1]REKAP NILAI (3)'!$C$5:$L$195,4,FALSE)</f>
        <v>70</v>
      </c>
      <c r="I28" s="3">
        <f>VLOOKUP($B28,'[1]REKAP NILAI (3)'!$C$5:$L$195,5,FALSE)</f>
        <v>0</v>
      </c>
      <c r="J28" s="3">
        <f>VLOOKUP($B28,'[1]REKAP NILAI (3)'!$C$5:$L$195,6,FALSE)</f>
        <v>85.714285714285708</v>
      </c>
      <c r="K28" s="3">
        <f>VLOOKUP($B28,'[1]REKAP NILAI (3)'!$C$5:$L$195,7,FALSE)</f>
        <v>55</v>
      </c>
      <c r="L28" s="3">
        <f>VLOOKUP($B28,'[1]REKAP NILAI (3)'!$C$5:$L$195,8,FALSE)</f>
        <v>66.25</v>
      </c>
      <c r="M28">
        <f>G28*Komponen!C10 + H28*Komponen!C11 + I28*Komponen!C12 + J28*Komponen!C13 + K28*Komponen!C14 + L28*Komponen!C15</f>
        <v>71.800595238095241</v>
      </c>
      <c r="N28" t="str">
        <f t="shared" si="0"/>
        <v>B+</v>
      </c>
    </row>
    <row r="29" spans="1:14" x14ac:dyDescent="0.3">
      <c r="A29">
        <v>25</v>
      </c>
      <c r="B29" t="s">
        <v>123</v>
      </c>
      <c r="C29" t="s">
        <v>124</v>
      </c>
      <c r="D29">
        <v>155613</v>
      </c>
      <c r="E29" t="s">
        <v>1</v>
      </c>
      <c r="F29" t="s">
        <v>3</v>
      </c>
      <c r="G29" s="3">
        <f>VLOOKUP($B29,'[1]REKAP NILAI (3)'!$C$5:$L$195,3,FALSE)</f>
        <v>72.166666666666657</v>
      </c>
      <c r="H29" s="3">
        <f>VLOOKUP($B29,'[1]REKAP NILAI (3)'!$C$5:$L$195,4,FALSE)</f>
        <v>82.5</v>
      </c>
      <c r="I29" s="3">
        <f>VLOOKUP($B29,'[1]REKAP NILAI (3)'!$C$5:$L$195,5,FALSE)</f>
        <v>0</v>
      </c>
      <c r="J29" s="3">
        <f>VLOOKUP($B29,'[1]REKAP NILAI (3)'!$C$5:$L$195,6,FALSE)</f>
        <v>85.714285714285708</v>
      </c>
      <c r="K29" s="3">
        <f>VLOOKUP($B29,'[1]REKAP NILAI (3)'!$C$5:$L$195,7,FALSE)</f>
        <v>50</v>
      </c>
      <c r="L29" s="3">
        <f>VLOOKUP($B29,'[1]REKAP NILAI (3)'!$C$5:$L$195,8,FALSE)</f>
        <v>25</v>
      </c>
      <c r="M29">
        <f>G29*Komponen!C10 + H29*Komponen!C11 + I29*Komponen!C12 + J29*Komponen!C13 + K29*Komponen!C14 + L29*Komponen!C15</f>
        <v>59.738095238095234</v>
      </c>
      <c r="N29" t="str">
        <f t="shared" si="0"/>
        <v>C+</v>
      </c>
    </row>
    <row r="30" spans="1:14" x14ac:dyDescent="0.3">
      <c r="A30">
        <v>26</v>
      </c>
      <c r="B30" t="s">
        <v>125</v>
      </c>
      <c r="C30" t="s">
        <v>126</v>
      </c>
      <c r="D30">
        <v>155470</v>
      </c>
      <c r="E30" t="s">
        <v>1</v>
      </c>
      <c r="F30" t="s">
        <v>3</v>
      </c>
      <c r="G30" s="3">
        <f>VLOOKUP($B30,'[1]REKAP NILAI (3)'!$C$5:$L$195,3,FALSE)</f>
        <v>84.25</v>
      </c>
      <c r="H30" s="3">
        <f>VLOOKUP($B30,'[1]REKAP NILAI (3)'!$C$5:$L$195,4,FALSE)</f>
        <v>100</v>
      </c>
      <c r="I30" s="3">
        <f>VLOOKUP($B30,'[1]REKAP NILAI (3)'!$C$5:$L$195,5,FALSE)</f>
        <v>0</v>
      </c>
      <c r="J30" s="3">
        <f>VLOOKUP($B30,'[1]REKAP NILAI (3)'!$C$5:$L$195,6,FALSE)</f>
        <v>100</v>
      </c>
      <c r="K30" s="3">
        <f>VLOOKUP($B30,'[1]REKAP NILAI (3)'!$C$5:$L$195,7,FALSE)</f>
        <v>100</v>
      </c>
      <c r="L30" s="3">
        <f>VLOOKUP($B30,'[1]REKAP NILAI (3)'!$C$5:$L$195,8,FALSE)</f>
        <v>95.5</v>
      </c>
      <c r="M30">
        <f>G30*Komponen!C10 + H30*Komponen!C11 + I30*Komponen!C12 + J30*Komponen!C13 + K30*Komponen!C14 + L30*Komponen!C15</f>
        <v>94.712500000000006</v>
      </c>
      <c r="N30" t="str">
        <f t="shared" si="0"/>
        <v>A</v>
      </c>
    </row>
    <row r="31" spans="1:14" x14ac:dyDescent="0.3">
      <c r="A31">
        <v>27</v>
      </c>
      <c r="B31" t="s">
        <v>127</v>
      </c>
      <c r="C31" t="s">
        <v>128</v>
      </c>
      <c r="D31">
        <v>153327</v>
      </c>
      <c r="E31" t="s">
        <v>1</v>
      </c>
      <c r="F31" t="s">
        <v>3</v>
      </c>
      <c r="G31" s="3">
        <f>VLOOKUP($B31,'[1]REKAP NILAI (3)'!$C$5:$L$195,3,FALSE)</f>
        <v>84.166666666666671</v>
      </c>
      <c r="H31" s="3">
        <f>VLOOKUP($B31,'[1]REKAP NILAI (3)'!$C$5:$L$195,4,FALSE)</f>
        <v>86</v>
      </c>
      <c r="I31" s="3">
        <f>VLOOKUP($B31,'[1]REKAP NILAI (3)'!$C$5:$L$195,5,FALSE)</f>
        <v>0</v>
      </c>
      <c r="J31" s="3">
        <f>VLOOKUP($B31,'[1]REKAP NILAI (3)'!$C$5:$L$195,6,FALSE)</f>
        <v>85.714285714285708</v>
      </c>
      <c r="K31" s="3">
        <f>VLOOKUP($B31,'[1]REKAP NILAI (3)'!$C$5:$L$195,7,FALSE)</f>
        <v>100</v>
      </c>
      <c r="L31" s="3">
        <f>VLOOKUP($B31,'[1]REKAP NILAI (3)'!$C$5:$L$195,8,FALSE)</f>
        <v>75.5</v>
      </c>
      <c r="M31">
        <f>G31*Komponen!C10 + H31*Komponen!C11 + I31*Komponen!C12 + J31*Komponen!C13 + K31*Komponen!C14 + L31*Komponen!C15</f>
        <v>83.763095238095246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155466</v>
      </c>
      <c r="E32" t="s">
        <v>1</v>
      </c>
      <c r="F32" t="s">
        <v>3</v>
      </c>
      <c r="G32" s="3">
        <f>VLOOKUP($B32,'[1]REKAP NILAI (3)'!$C$5:$L$195,3,FALSE)</f>
        <v>84.083333333333343</v>
      </c>
      <c r="H32" s="3">
        <f>VLOOKUP($B32,'[1]REKAP NILAI (3)'!$C$5:$L$195,4,FALSE)</f>
        <v>72</v>
      </c>
      <c r="I32" s="3">
        <f>VLOOKUP($B32,'[1]REKAP NILAI (3)'!$C$5:$L$195,5,FALSE)</f>
        <v>0</v>
      </c>
      <c r="J32" s="3">
        <f>VLOOKUP($B32,'[1]REKAP NILAI (3)'!$C$5:$L$195,6,FALSE)</f>
        <v>85.714285714285708</v>
      </c>
      <c r="K32" s="3">
        <f>VLOOKUP($B32,'[1]REKAP NILAI (3)'!$C$5:$L$195,7,FALSE)</f>
        <v>64</v>
      </c>
      <c r="L32" s="3">
        <f>VLOOKUP($B32,'[1]REKAP NILAI (3)'!$C$5:$L$195,8,FALSE)</f>
        <v>54</v>
      </c>
      <c r="M32">
        <f>G32*Komponen!C10 + H32*Komponen!C11 + I32*Komponen!C12 + J32*Komponen!C13 + K32*Komponen!C14 + L32*Komponen!C15</f>
        <v>70.192261904761907</v>
      </c>
      <c r="N32" t="str">
        <f t="shared" si="0"/>
        <v>B+</v>
      </c>
    </row>
    <row r="33" spans="1:14" x14ac:dyDescent="0.3">
      <c r="A33">
        <v>29</v>
      </c>
      <c r="B33" t="s">
        <v>131</v>
      </c>
      <c r="C33" t="s">
        <v>132</v>
      </c>
      <c r="D33">
        <v>155782</v>
      </c>
      <c r="E33" t="s">
        <v>1</v>
      </c>
      <c r="F33" t="s">
        <v>3</v>
      </c>
      <c r="G33" s="3">
        <f>VLOOKUP($B33,'[1]REKAP NILAI (3)'!$C$5:$L$195,3,FALSE)</f>
        <v>73.333333333333343</v>
      </c>
      <c r="H33" s="3">
        <f>VLOOKUP($B33,'[1]REKAP NILAI (3)'!$C$5:$L$195,4,FALSE)</f>
        <v>100</v>
      </c>
      <c r="I33" s="3">
        <f>VLOOKUP($B33,'[1]REKAP NILAI (3)'!$C$5:$L$195,5,FALSE)</f>
        <v>0</v>
      </c>
      <c r="J33" s="3">
        <f>VLOOKUP($B33,'[1]REKAP NILAI (3)'!$C$5:$L$195,6,FALSE)</f>
        <v>100</v>
      </c>
      <c r="K33" s="3">
        <f>VLOOKUP($B33,'[1]REKAP NILAI (3)'!$C$5:$L$195,7,FALSE)</f>
        <v>100</v>
      </c>
      <c r="L33" s="3">
        <f>VLOOKUP($B33,'[1]REKAP NILAI (3)'!$C$5:$L$195,8,FALSE)</f>
        <v>81.5</v>
      </c>
      <c r="M33">
        <f>G33*Komponen!C10 + H33*Komponen!C11 + I33*Komponen!C12 + J33*Komponen!C13 + K33*Komponen!C14 + L33*Komponen!C15</f>
        <v>87.783333333333331</v>
      </c>
      <c r="N33" t="str">
        <f t="shared" si="0"/>
        <v>A</v>
      </c>
    </row>
    <row r="34" spans="1:14" x14ac:dyDescent="0.3">
      <c r="A34">
        <v>30</v>
      </c>
      <c r="B34" t="s">
        <v>133</v>
      </c>
      <c r="C34" t="s">
        <v>134</v>
      </c>
      <c r="D34">
        <v>156038</v>
      </c>
      <c r="E34" t="s">
        <v>1</v>
      </c>
      <c r="F34" t="s">
        <v>3</v>
      </c>
      <c r="G34" s="3">
        <f>VLOOKUP($B34,'[1]REKAP NILAI (3)'!$C$5:$L$195,3,FALSE)</f>
        <v>79</v>
      </c>
      <c r="H34" s="3">
        <f>VLOOKUP($B34,'[1]REKAP NILAI (3)'!$C$5:$L$195,4,FALSE)</f>
        <v>100</v>
      </c>
      <c r="I34" s="3">
        <f>VLOOKUP($B34,'[1]REKAP NILAI (3)'!$C$5:$L$195,5,FALSE)</f>
        <v>0</v>
      </c>
      <c r="J34" s="3">
        <f>VLOOKUP($B34,'[1]REKAP NILAI (3)'!$C$5:$L$195,6,FALSE)</f>
        <v>100</v>
      </c>
      <c r="K34" s="3">
        <f>VLOOKUP($B34,'[1]REKAP NILAI (3)'!$C$5:$L$195,7,FALSE)</f>
        <v>85</v>
      </c>
      <c r="L34" s="3">
        <f>VLOOKUP($B34,'[1]REKAP NILAI (3)'!$C$5:$L$195,8,FALSE)</f>
        <v>76</v>
      </c>
      <c r="M34">
        <f>G34*Komponen!C10 + H34*Komponen!C11 + I34*Komponen!C12 + J34*Komponen!C13 + K34*Komponen!C14 + L34*Komponen!C15</f>
        <v>86.05</v>
      </c>
      <c r="N34" t="str">
        <f t="shared" si="0"/>
        <v>A</v>
      </c>
    </row>
    <row r="35" spans="1:14" x14ac:dyDescent="0.3">
      <c r="A35">
        <v>31</v>
      </c>
      <c r="B35" t="s">
        <v>135</v>
      </c>
      <c r="C35" t="s">
        <v>136</v>
      </c>
      <c r="D35">
        <v>156574</v>
      </c>
      <c r="E35" t="s">
        <v>1</v>
      </c>
      <c r="F35" t="s">
        <v>3</v>
      </c>
      <c r="G35" s="3">
        <f>VLOOKUP($B35,'[1]REKAP NILAI (3)'!$C$5:$L$195,3,FALSE)</f>
        <v>65.75</v>
      </c>
      <c r="H35" s="3">
        <f>VLOOKUP($B35,'[1]REKAP NILAI (3)'!$C$5:$L$195,4,FALSE)</f>
        <v>55</v>
      </c>
      <c r="I35" s="3">
        <f>VLOOKUP($B35,'[1]REKAP NILAI (3)'!$C$5:$L$195,5,FALSE)</f>
        <v>0</v>
      </c>
      <c r="J35" s="3">
        <f>VLOOKUP($B35,'[1]REKAP NILAI (3)'!$C$5:$L$195,6,FALSE)</f>
        <v>57.142857142857139</v>
      </c>
      <c r="K35" s="3">
        <f>VLOOKUP($B35,'[1]REKAP NILAI (3)'!$C$5:$L$195,7,FALSE)</f>
        <v>40</v>
      </c>
      <c r="L35" s="3">
        <f>VLOOKUP($B35,'[1]REKAP NILAI (3)'!$C$5:$L$195,8,FALSE)</f>
        <v>43.5</v>
      </c>
      <c r="M35">
        <f>G35*Komponen!C10 + H35*Komponen!C11 + I35*Komponen!C12 + J35*Komponen!C13 + K35*Komponen!C14 + L35*Komponen!C15</f>
        <v>52.951785714285712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yan maya</cp:lastModifiedBy>
  <dcterms:created xsi:type="dcterms:W3CDTF">2025-02-03T03:38:42Z</dcterms:created>
  <dcterms:modified xsi:type="dcterms:W3CDTF">2025-02-05T04:11:11Z</dcterms:modified>
  <cp:category>nilai</cp:category>
</cp:coreProperties>
</file>