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912"/>
  <workbookPr codeName="ThisWorkbook"/>
  <mc:AlternateContent xmlns:mc="http://schemas.openxmlformats.org/markup-compatibility/2006">
    <mc:Choice Requires="x15">
      <x15ac:absPath xmlns:x15ac="http://schemas.microsoft.com/office/spreadsheetml/2010/11/ac" url="/Users/wida/Downloads/"/>
    </mc:Choice>
  </mc:AlternateContent>
  <xr:revisionPtr revIDLastSave="0" documentId="13_ncr:1_{1A84FEE6-1D81-D54E-98D0-B6499C7B23CE}" xr6:coauthVersionLast="47" xr6:coauthVersionMax="47" xr10:uidLastSave="{00000000-0000-0000-0000-000000000000}"/>
  <bookViews>
    <workbookView xWindow="0" yWindow="500" windowWidth="28800" windowHeight="175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externalReferences>
    <externalReference r:id="rId6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6" i="4" l="1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<sst xmlns="http://schemas.openxmlformats.org/spreadsheetml/2006/main" count="233" uniqueCount="128">
  <si>
    <t>KODE MK</t>
  </si>
  <si>
    <t>E1C2A78A</t>
  </si>
  <si>
    <t>NAMA MK</t>
  </si>
  <si>
    <t>FARMASI FISIKA</t>
  </si>
  <si>
    <t>NAMA KELAS</t>
  </si>
  <si>
    <t>3C</t>
  </si>
  <si>
    <t>Program Studi</t>
  </si>
  <si>
    <t>S1 FARMASI</t>
  </si>
  <si>
    <t>Fakultas</t>
  </si>
  <si>
    <t>ILMU KESEHATAN</t>
  </si>
  <si>
    <t>Semester</t>
  </si>
  <si>
    <t>Nama Dosen</t>
  </si>
  <si>
    <t>DZUN HARYADI ITTIQO, S.Far.,Apt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</si>
  <si>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</si>
  <si>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</si>
  <si>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</si>
  <si>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</si>
  <si>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</si>
  <si>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</si>
  <si>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</si>
  <si>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</si>
  <si>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</si>
  <si>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</si>
  <si>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</si>
  <si>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</si>
  <si>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</si>
  <si>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</si>
  <si>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</si>
  <si>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</si>
  <si>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</si>
  <si>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</si>
  <si>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</si>
  <si>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</si>
  <si>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</si>
  <si>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</si>
  <si>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</si>
  <si>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</si>
  <si>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</si>
  <si>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</si>
  <si>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</si>
  <si>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</si>
  <si>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</si>
  <si>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</si>
  <si>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</si>
  <si>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</si>
  <si>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</si>
  <si>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</si>
  <si>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</si>
  <si>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</si>
  <si>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</si>
  <si>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</si>
  <si>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</si>
  <si>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</si>
  <si>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</si>
  <si>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</si>
  <si>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</si>
  <si>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</si>
  <si>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</si>
  <si>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</si>
  <si>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</si>
  <si>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</si>
  <si>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</si>
  <si>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</si>
  <si>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</si>
  <si>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</si>
  <si>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FARMASI FISIKA (E1C2A78A)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</si>
  <si>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</si>
  <si>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</si>
  <si>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</si>
  <si>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</si>
  <si>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</si>
  <si>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</si>
  <si>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</si>
  <si>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</si>
  <si>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</si>
  <si>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2021E1C016</t>
  </si>
  <si>
    <t>EKA DAMAYANTI</t>
  </si>
  <si>
    <t>2022E1C032</t>
  </si>
  <si>
    <t>DWI FITRI YANI</t>
  </si>
  <si>
    <t>FIQRYATI</t>
  </si>
  <si>
    <t>FLORA FAJARYANTI</t>
  </si>
  <si>
    <t>GIYA TAROKA</t>
  </si>
  <si>
    <t>HANA KARIM BABGI</t>
  </si>
  <si>
    <t>HASMAUL HUSNA</t>
  </si>
  <si>
    <t>HAYATUL IMAH</t>
  </si>
  <si>
    <t>HAYATUL NUFUS</t>
  </si>
  <si>
    <t>HESTIANA JUWITA ULMAYANTI</t>
  </si>
  <si>
    <t>HUSNUL FA'IZAH</t>
  </si>
  <si>
    <t>IDA AYU SANDIARTI SINTA DEWI</t>
  </si>
  <si>
    <t>IDA KUSWARA PUSPITASARI</t>
  </si>
  <si>
    <t>IRMA SRI ANITA S.</t>
  </si>
  <si>
    <t>ISTIKAMAL</t>
  </si>
  <si>
    <t>JAZWARI PHARIS MAWANDI</t>
  </si>
  <si>
    <t>JIHAN RISKAYANTI</t>
  </si>
  <si>
    <t>JUHARIAH</t>
  </si>
  <si>
    <t>KAHFI ZUKHRUF RIZTA SUNATAN DUHA</t>
  </si>
  <si>
    <t>KEYSHA SALSABILA RAMADHANI</t>
  </si>
  <si>
    <t>KHALISYA SALSABILA HARDING</t>
  </si>
  <si>
    <t>KINTAN AYU LESTARI</t>
  </si>
  <si>
    <t>LALA INTAN LESTARI</t>
  </si>
  <si>
    <t>LALU IRSYAD BAGIARTHA</t>
  </si>
  <si>
    <t>LALU RADIKA AKHSA RAMADHANI</t>
  </si>
  <si>
    <t>LEONY YURIDAH AFRIANY</t>
  </si>
  <si>
    <t>LILY RAHMAWATI</t>
  </si>
  <si>
    <t>LUSTI ISTIQOMAH</t>
  </si>
  <si>
    <t>M. WENDI RAMDANI</t>
  </si>
  <si>
    <t>KHAIRUL ASRI</t>
  </si>
  <si>
    <t>I PUTU SIVA SILA KESARA</t>
  </si>
  <si>
    <t>JIHAN USMAN</t>
  </si>
  <si>
    <t>Wujud zat dan sifat fisika molekul obat</t>
  </si>
  <si>
    <t>The State of Matter and Physical Properties of Drug Molecules</t>
  </si>
  <si>
    <t>Rheologi dan viskositas</t>
  </si>
  <si>
    <t>Rheology and Viscosity</t>
  </si>
  <si>
    <t>Larutan dapar dan kesetimbangan asam basa</t>
  </si>
  <si>
    <t>Buffer Solutions and Acid-Base Equilibrium</t>
  </si>
  <si>
    <t>Tegangan permukaan dan fenomena antarmuka</t>
  </si>
  <si>
    <t>Surface Tension and Interfacial Phenomena</t>
  </si>
  <si>
    <t>Midterm Examination (UTS)</t>
  </si>
  <si>
    <t xml:space="preserve">Sistem dispersi dan mikromiretik </t>
  </si>
  <si>
    <t>Dispersion Systems and Micromeritics</t>
  </si>
  <si>
    <t>Difusi dan disolusi</t>
  </si>
  <si>
    <t>Diffusion and Dissolution</t>
  </si>
  <si>
    <t>Laju penguraian obat dan stabilitas obat</t>
  </si>
  <si>
    <t>Drug Decomposition Rate and Drug Stability</t>
  </si>
  <si>
    <t>Final Examination (UAS)</t>
  </si>
  <si>
    <t>Kehadiran</t>
  </si>
  <si>
    <t>Presence</t>
  </si>
  <si>
    <t>Job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</si>
</sst>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2"/>
      <color rgb="FF000000"/>
      <name val="Times New Roman"/>
      <family val="1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3" fillId="0" borderId="0" xfId="0" applyFont="1" applyProtection="1">
      <protection locked="0"/>
    </xf>
    <xf numFmtId="0" fontId="2" fillId="0" borderId="0" xfId="0" applyFont="1" applyProtection="1">
      <protection locked="0"/>
    </xf>
    <xf numFmtId="1" fontId="0" fillId="0" borderId="0" xfId="0" applyNumberFormat="1" applyAlignment="1" applyProtection="1">
      <alignment horizontal="right" vertical="center"/>
      <protection locked="0"/>
    </xf>
    <xf numFmtId="1" fontId="0" fillId="0" borderId="0" xfId="0" applyNumberFormat="1" applyAlignment="1" applyProtection="1">
      <alignment vertical="center"/>
      <protection locked="0"/>
    </xf>
    <xf numFmtId="1" fontId="2" fillId="0" borderId="0" xfId="0" applyNumberFormat="1" applyFont="1" applyAlignment="1" applyProtection="1">
      <alignment horizontal="right" vertical="center"/>
    </xf>
    <xf numFmtId="0" fontId="0" fillId="0" borderId="0" xfId="0" applyAlignment="1" applyProtection="1">
      <alignment horizontal="right" vertical="center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10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Book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1">
          <cell r="G1">
            <v>84</v>
          </cell>
        </row>
        <row r="2">
          <cell r="G2">
            <v>80</v>
          </cell>
        </row>
        <row r="3">
          <cell r="G3">
            <v>72</v>
          </cell>
        </row>
        <row r="4">
          <cell r="G4">
            <v>80</v>
          </cell>
        </row>
        <row r="5">
          <cell r="G5">
            <v>84</v>
          </cell>
        </row>
        <row r="6">
          <cell r="G6">
            <v>92</v>
          </cell>
        </row>
        <row r="7">
          <cell r="G7">
            <v>80</v>
          </cell>
        </row>
        <row r="8">
          <cell r="G8">
            <v>84</v>
          </cell>
          <cell r="H8">
            <v>72</v>
          </cell>
        </row>
        <row r="9">
          <cell r="G9">
            <v>88</v>
          </cell>
        </row>
        <row r="10">
          <cell r="G10">
            <v>88</v>
          </cell>
        </row>
        <row r="11">
          <cell r="G11">
            <v>84</v>
          </cell>
        </row>
        <row r="12">
          <cell r="G12">
            <v>84</v>
          </cell>
        </row>
        <row r="13">
          <cell r="G13">
            <v>92</v>
          </cell>
        </row>
        <row r="14">
          <cell r="G14">
            <v>84</v>
          </cell>
        </row>
        <row r="15">
          <cell r="G15">
            <v>72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0" sqref="B10:C25"/>
    </sheetView>
  </sheetViews>
  <sheetFormatPr baseColWidth="10" defaultColWidth="8.83203125" defaultRowHeight="15" x14ac:dyDescent="0.2"/>
  <cols>
    <col min="1" max="1" width="15" customWidth="1"/>
    <col min="2" max="3" width="50" customWidth="1"/>
    <col min="4" max="4" width="15" hidden="1" customWidth="1"/>
  </cols>
  <sheetData>
    <row r="1" spans="1:4" x14ac:dyDescent="0.2">
      <c r="A1" s="1" t="s">
        <v>0</v>
      </c>
      <c r="B1" t="s">
        <v>1</v>
      </c>
    </row>
    <row r="2" spans="1:4" x14ac:dyDescent="0.2">
      <c r="A2" s="1" t="s">
        <v>2</v>
      </c>
      <c r="B2" t="s">
        <v>3</v>
      </c>
    </row>
    <row r="3" spans="1:4" x14ac:dyDescent="0.2">
      <c r="A3" s="1" t="s">
        <v>4</v>
      </c>
      <c r="B3" t="s">
        <v>5</v>
      </c>
    </row>
    <row r="4" spans="1:4" x14ac:dyDescent="0.2">
      <c r="A4" s="1" t="s">
        <v>6</v>
      </c>
      <c r="B4" t="s">
        <v>7</v>
      </c>
    </row>
    <row r="5" spans="1:4" x14ac:dyDescent="0.2">
      <c r="A5" s="1" t="s">
        <v>8</v>
      </c>
      <c r="B5" t="s">
        <v>9</v>
      </c>
    </row>
    <row r="6" spans="1:4" x14ac:dyDescent="0.2">
      <c r="A6" s="1" t="s">
        <v>10</v>
      </c>
      <c r="B6">
        <v>20241</v>
      </c>
    </row>
    <row r="7" spans="1:4" x14ac:dyDescent="0.2">
      <c r="A7" s="1" t="s">
        <v>11</v>
      </c>
      <c r="B7" t="s">
        <v>12</v>
      </c>
    </row>
    <row r="9" spans="1:4" x14ac:dyDescent="0.2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">
      <c r="A10">
        <v>1</v>
      </c>
      <c r="B10" s="3" t="s">
        <v>109</v>
      </c>
      <c r="C10" s="3" t="s">
        <v>110</v>
      </c>
      <c r="D10">
        <v>1234580860</v>
      </c>
    </row>
    <row r="11" spans="1:4" x14ac:dyDescent="0.2">
      <c r="A11">
        <v>2</v>
      </c>
      <c r="B11" s="3" t="s">
        <v>111</v>
      </c>
      <c r="C11" s="3" t="s">
        <v>112</v>
      </c>
      <c r="D11">
        <v>1234580860</v>
      </c>
    </row>
    <row r="12" spans="1:4" x14ac:dyDescent="0.2">
      <c r="A12">
        <v>3</v>
      </c>
      <c r="B12" s="3" t="s">
        <v>111</v>
      </c>
      <c r="C12" s="3" t="s">
        <v>112</v>
      </c>
      <c r="D12">
        <v>1234580860</v>
      </c>
    </row>
    <row r="13" spans="1:4" x14ac:dyDescent="0.2">
      <c r="A13">
        <v>4</v>
      </c>
      <c r="B13" s="3" t="s">
        <v>113</v>
      </c>
      <c r="C13" s="3" t="s">
        <v>114</v>
      </c>
      <c r="D13">
        <v>1234580860</v>
      </c>
    </row>
    <row r="14" spans="1:4" x14ac:dyDescent="0.2">
      <c r="A14">
        <v>5</v>
      </c>
      <c r="B14" s="3" t="s">
        <v>113</v>
      </c>
      <c r="C14" s="3" t="s">
        <v>114</v>
      </c>
      <c r="D14">
        <v>1234580860</v>
      </c>
    </row>
    <row r="15" spans="1:4" x14ac:dyDescent="0.2">
      <c r="A15">
        <v>6</v>
      </c>
      <c r="B15" s="3" t="s">
        <v>115</v>
      </c>
      <c r="C15" s="3" t="s">
        <v>116</v>
      </c>
      <c r="D15">
        <v>1234580860</v>
      </c>
    </row>
    <row r="16" spans="1:4" x14ac:dyDescent="0.2">
      <c r="A16">
        <v>7</v>
      </c>
      <c r="B16" s="3" t="s">
        <v>115</v>
      </c>
      <c r="C16" s="3" t="s">
        <v>116</v>
      </c>
      <c r="D16">
        <v>1234580860</v>
      </c>
    </row>
    <row r="17" spans="1:4" x14ac:dyDescent="0.2">
      <c r="A17">
        <v>8</v>
      </c>
      <c r="B17" s="3" t="s">
        <v>71</v>
      </c>
      <c r="C17" s="3" t="s">
        <v>117</v>
      </c>
      <c r="D17">
        <v>1234580860</v>
      </c>
    </row>
    <row r="18" spans="1:4" x14ac:dyDescent="0.2">
      <c r="A18">
        <v>9</v>
      </c>
      <c r="B18" s="3" t="s">
        <v>118</v>
      </c>
      <c r="C18" s="3" t="s">
        <v>119</v>
      </c>
      <c r="D18">
        <v>1234580860</v>
      </c>
    </row>
    <row r="19" spans="1:4" x14ac:dyDescent="0.2">
      <c r="A19">
        <v>10</v>
      </c>
      <c r="B19" s="3" t="s">
        <v>118</v>
      </c>
      <c r="C19" s="3" t="s">
        <v>119</v>
      </c>
      <c r="D19">
        <v>1234580860</v>
      </c>
    </row>
    <row r="20" spans="1:4" x14ac:dyDescent="0.2">
      <c r="A20">
        <v>11</v>
      </c>
      <c r="B20" s="3" t="s">
        <v>118</v>
      </c>
      <c r="C20" s="3" t="s">
        <v>119</v>
      </c>
      <c r="D20">
        <v>1234580860</v>
      </c>
    </row>
    <row r="21" spans="1:4" ht="16" x14ac:dyDescent="0.2">
      <c r="A21">
        <v>12</v>
      </c>
      <c r="B21" s="11" t="s">
        <v>120</v>
      </c>
      <c r="C21" s="3" t="s">
        <v>121</v>
      </c>
      <c r="D21">
        <v>1234580860</v>
      </c>
    </row>
    <row r="22" spans="1:4" ht="16" x14ac:dyDescent="0.2">
      <c r="A22">
        <v>13</v>
      </c>
      <c r="B22" s="11" t="s">
        <v>120</v>
      </c>
      <c r="C22" s="3" t="s">
        <v>121</v>
      </c>
      <c r="D22">
        <v>1234580860</v>
      </c>
    </row>
    <row r="23" spans="1:4" x14ac:dyDescent="0.2">
      <c r="A23">
        <v>14</v>
      </c>
      <c r="B23" s="12" t="s">
        <v>122</v>
      </c>
      <c r="C23" s="3" t="s">
        <v>123</v>
      </c>
      <c r="D23">
        <v>1234580860</v>
      </c>
    </row>
    <row r="24" spans="1:4" x14ac:dyDescent="0.2">
      <c r="A24">
        <v>15</v>
      </c>
      <c r="B24" s="12" t="s">
        <v>122</v>
      </c>
      <c r="C24" s="3" t="s">
        <v>123</v>
      </c>
      <c r="D24">
        <v>1234580860</v>
      </c>
    </row>
    <row r="25" spans="1:4" x14ac:dyDescent="0.2">
      <c r="A25">
        <v>16</v>
      </c>
      <c r="B25" s="12" t="s">
        <v>72</v>
      </c>
      <c r="C25" s="3" t="s">
        <v>124</v>
      </c>
      <c r="D25">
        <v>1234580860</v>
      </c>
    </row>
  </sheetData>
  <sheetProtection password="EE11" sheet="1"/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baseColWidth="10" defaultColWidth="8.83203125" defaultRowHeight="15" x14ac:dyDescent="0.2"/>
  <cols>
    <col min="1" max="1" width="5" customWidth="1"/>
    <col min="2" max="3" width="15" customWidth="1"/>
    <col min="4" max="4" width="10" customWidth="1"/>
  </cols>
  <sheetData>
    <row r="1" spans="1:4" x14ac:dyDescent="0.2">
      <c r="A1" s="4"/>
      <c r="B1" s="4" t="s">
        <v>17</v>
      </c>
      <c r="C1" s="4"/>
      <c r="D1" s="4"/>
    </row>
    <row r="3" spans="1:4" x14ac:dyDescent="0.2">
      <c r="A3" s="4" t="s">
        <v>18</v>
      </c>
      <c r="B3" s="18" t="s">
        <v>19</v>
      </c>
      <c r="C3" s="18"/>
      <c r="D3" s="5" t="s">
        <v>20</v>
      </c>
    </row>
    <row r="4" spans="1:4" x14ac:dyDescent="0.2">
      <c r="A4" s="4"/>
      <c r="B4" s="5" t="s">
        <v>21</v>
      </c>
      <c r="C4" s="5" t="s">
        <v>22</v>
      </c>
      <c r="D4" s="5"/>
    </row>
    <row r="6" spans="1:4" x14ac:dyDescent="0.2">
      <c r="A6">
        <v>1</v>
      </c>
      <c r="B6" t="s">
        <v>23</v>
      </c>
      <c r="C6" t="s">
        <v>24</v>
      </c>
      <c r="D6" t="s">
        <v>25</v>
      </c>
    </row>
    <row r="7" spans="1:4" x14ac:dyDescent="0.2">
      <c r="A7">
        <v>2</v>
      </c>
      <c r="B7" t="s">
        <v>26</v>
      </c>
      <c r="C7" t="s">
        <v>27</v>
      </c>
      <c r="D7" t="s">
        <v>28</v>
      </c>
    </row>
    <row r="8" spans="1:4" x14ac:dyDescent="0.2">
      <c r="A8">
        <v>3</v>
      </c>
      <c r="B8" t="s">
        <v>29</v>
      </c>
      <c r="C8" t="s">
        <v>30</v>
      </c>
      <c r="D8" t="s">
        <v>31</v>
      </c>
    </row>
    <row r="9" spans="1:4" x14ac:dyDescent="0.2">
      <c r="A9">
        <v>4</v>
      </c>
      <c r="B9" t="s">
        <v>32</v>
      </c>
      <c r="C9" t="s">
        <v>33</v>
      </c>
      <c r="D9" t="s">
        <v>34</v>
      </c>
    </row>
    <row r="10" spans="1:4" x14ac:dyDescent="0.2">
      <c r="A10">
        <v>5</v>
      </c>
      <c r="B10" t="s">
        <v>35</v>
      </c>
      <c r="C10" t="s">
        <v>36</v>
      </c>
      <c r="D10" t="s">
        <v>37</v>
      </c>
    </row>
    <row r="11" spans="1:4" x14ac:dyDescent="0.2">
      <c r="A11">
        <v>6</v>
      </c>
      <c r="B11" t="s">
        <v>38</v>
      </c>
      <c r="C11" t="s">
        <v>39</v>
      </c>
      <c r="D11" t="s">
        <v>40</v>
      </c>
    </row>
    <row r="12" spans="1:4" x14ac:dyDescent="0.2">
      <c r="A12">
        <v>7</v>
      </c>
      <c r="B12" t="s">
        <v>41</v>
      </c>
      <c r="C12" t="s">
        <v>42</v>
      </c>
      <c r="D12" t="s">
        <v>43</v>
      </c>
    </row>
    <row r="13" spans="1:4" x14ac:dyDescent="0.2">
      <c r="A13">
        <v>8</v>
      </c>
      <c r="B13" t="s">
        <v>44</v>
      </c>
      <c r="C13" t="s">
        <v>45</v>
      </c>
      <c r="D13" t="s">
        <v>46</v>
      </c>
    </row>
    <row r="14" spans="1:4" x14ac:dyDescent="0.2">
      <c r="A14">
        <v>9</v>
      </c>
      <c r="B14" t="s">
        <v>47</v>
      </c>
      <c r="C14" t="s">
        <v>48</v>
      </c>
      <c r="D14" t="s">
        <v>49</v>
      </c>
    </row>
    <row r="15" spans="1:4" x14ac:dyDescent="0.2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0" sqref="C10:E15"/>
    </sheetView>
  </sheetViews>
  <sheetFormatPr baseColWidth="10" defaultColWidth="8.83203125" defaultRowHeight="15" x14ac:dyDescent="0.2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">
      <c r="A1" s="7" t="s">
        <v>0</v>
      </c>
      <c r="B1" s="7" t="s">
        <v>1</v>
      </c>
    </row>
    <row r="2" spans="1:6" x14ac:dyDescent="0.2">
      <c r="A2" s="7" t="s">
        <v>2</v>
      </c>
      <c r="B2" s="7" t="s">
        <v>3</v>
      </c>
    </row>
    <row r="3" spans="1:6" x14ac:dyDescent="0.2">
      <c r="A3" s="7" t="s">
        <v>4</v>
      </c>
      <c r="B3" s="7" t="s">
        <v>5</v>
      </c>
    </row>
    <row r="4" spans="1:6" x14ac:dyDescent="0.2">
      <c r="A4" s="7" t="s">
        <v>6</v>
      </c>
      <c r="B4" s="7" t="s">
        <v>7</v>
      </c>
    </row>
    <row r="5" spans="1:6" x14ac:dyDescent="0.2">
      <c r="A5" s="7" t="s">
        <v>8</v>
      </c>
      <c r="B5" s="7" t="s">
        <v>9</v>
      </c>
    </row>
    <row r="6" spans="1:6" x14ac:dyDescent="0.2">
      <c r="A6" s="7" t="s">
        <v>10</v>
      </c>
      <c r="B6" s="7">
        <v>20241</v>
      </c>
    </row>
    <row r="7" spans="1:6" x14ac:dyDescent="0.2">
      <c r="A7" s="7" t="s">
        <v>11</v>
      </c>
      <c r="B7" s="7" t="s">
        <v>12</v>
      </c>
    </row>
    <row r="9" spans="1:6" x14ac:dyDescent="0.2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">
      <c r="A10">
        <v>1</v>
      </c>
      <c r="B10" t="s">
        <v>59</v>
      </c>
      <c r="C10" s="9">
        <v>0.1</v>
      </c>
      <c r="D10" s="12" t="s">
        <v>125</v>
      </c>
      <c r="E10" s="12" t="s">
        <v>126</v>
      </c>
      <c r="F10">
        <v>1234580860</v>
      </c>
    </row>
    <row r="11" spans="1:6" x14ac:dyDescent="0.2">
      <c r="A11">
        <v>2</v>
      </c>
      <c r="B11" t="s">
        <v>60</v>
      </c>
      <c r="C11" s="9">
        <v>0</v>
      </c>
      <c r="D11" s="3"/>
      <c r="E11" s="3"/>
      <c r="F11">
        <v>1234580860</v>
      </c>
    </row>
    <row r="12" spans="1:6" x14ac:dyDescent="0.2">
      <c r="A12">
        <v>3</v>
      </c>
      <c r="B12" t="s">
        <v>61</v>
      </c>
      <c r="C12" s="9">
        <v>0.15</v>
      </c>
      <c r="D12" s="12" t="s">
        <v>61</v>
      </c>
      <c r="E12" s="12" t="s">
        <v>61</v>
      </c>
      <c r="F12">
        <v>1234580860</v>
      </c>
    </row>
    <row r="13" spans="1:6" x14ac:dyDescent="0.2">
      <c r="A13">
        <v>4</v>
      </c>
      <c r="B13" t="s">
        <v>62</v>
      </c>
      <c r="C13" s="9">
        <v>0.15</v>
      </c>
      <c r="D13" s="12" t="s">
        <v>62</v>
      </c>
      <c r="E13" s="12" t="s">
        <v>127</v>
      </c>
      <c r="F13">
        <v>1234580860</v>
      </c>
    </row>
    <row r="14" spans="1:6" x14ac:dyDescent="0.2">
      <c r="A14">
        <v>5</v>
      </c>
      <c r="B14" t="s">
        <v>63</v>
      </c>
      <c r="C14" s="9">
        <v>0.3</v>
      </c>
      <c r="D14" s="3" t="s">
        <v>71</v>
      </c>
      <c r="E14" s="3" t="s">
        <v>117</v>
      </c>
      <c r="F14">
        <v>1234580860</v>
      </c>
    </row>
    <row r="15" spans="1:6" x14ac:dyDescent="0.2">
      <c r="A15">
        <v>6</v>
      </c>
      <c r="B15" t="s">
        <v>64</v>
      </c>
      <c r="C15" s="9">
        <v>0.3</v>
      </c>
      <c r="D15" s="12" t="s">
        <v>72</v>
      </c>
      <c r="E15" s="3" t="s">
        <v>124</v>
      </c>
      <c r="F15">
        <v>1234580860</v>
      </c>
    </row>
    <row r="16" spans="1:6" x14ac:dyDescent="0.2">
      <c r="C16" s="6">
        <f>SUM(C10:C15)</f>
        <v>1</v>
      </c>
    </row>
  </sheetData>
  <sheetProtection password="EE11" sheet="1"/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6"/>
  <sheetViews>
    <sheetView tabSelected="1" zoomScale="75" workbookViewId="0">
      <selection activeCell="I27" sqref="I27"/>
    </sheetView>
  </sheetViews>
  <sheetFormatPr baseColWidth="10" defaultColWidth="8.83203125" defaultRowHeight="15" x14ac:dyDescent="0.2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">
      <c r="A1" s="19" t="s">
        <v>65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</row>
    <row r="2" spans="1:14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2">
      <c r="G4" s="9"/>
      <c r="H4" s="9"/>
      <c r="I4" s="9"/>
      <c r="J4" s="9"/>
      <c r="K4" s="9"/>
      <c r="L4" s="9"/>
      <c r="M4" s="6"/>
    </row>
    <row r="5" spans="1:14" x14ac:dyDescent="0.2">
      <c r="A5">
        <v>1</v>
      </c>
      <c r="B5" t="s">
        <v>75</v>
      </c>
      <c r="C5" t="s">
        <v>76</v>
      </c>
      <c r="D5">
        <v>154332</v>
      </c>
      <c r="E5" t="s">
        <v>1</v>
      </c>
      <c r="F5" t="s">
        <v>3</v>
      </c>
      <c r="G5" s="3">
        <v>79</v>
      </c>
      <c r="H5" s="3"/>
      <c r="I5" s="3">
        <v>50</v>
      </c>
      <c r="J5" s="3">
        <v>79</v>
      </c>
      <c r="K5" s="3">
        <v>64</v>
      </c>
      <c r="L5" s="3">
        <v>80</v>
      </c>
      <c r="M5">
        <f>G5*Komponen!C10 + H5*Komponen!C11 + I5*Komponen!C12 + J5*Komponen!C13 + K5*Komponen!C14 + L5*Komponen!C15</f>
        <v>70.45</v>
      </c>
      <c r="N5" t="str">
        <f t="shared" ref="N5:N19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B+</v>
      </c>
    </row>
    <row r="6" spans="1:14" x14ac:dyDescent="0.2">
      <c r="A6">
        <v>2</v>
      </c>
      <c r="B6" t="s">
        <v>77</v>
      </c>
      <c r="C6" t="s">
        <v>78</v>
      </c>
      <c r="D6">
        <v>153932</v>
      </c>
      <c r="E6" t="s">
        <v>1</v>
      </c>
      <c r="F6" t="s">
        <v>3</v>
      </c>
      <c r="G6" s="3">
        <v>5</v>
      </c>
      <c r="H6" s="3"/>
      <c r="I6" s="3">
        <v>5</v>
      </c>
      <c r="J6" s="3">
        <v>5</v>
      </c>
      <c r="K6" s="3">
        <v>5</v>
      </c>
      <c r="L6" s="3">
        <v>5</v>
      </c>
      <c r="M6">
        <f>G6*Komponen!C10 + H6*Komponen!C11 + I6*Komponen!C12 + J6*Komponen!C13 + K6*Komponen!C14 + L6*Komponen!C15</f>
        <v>5</v>
      </c>
      <c r="N6" t="str">
        <f t="shared" si="0"/>
        <v>E</v>
      </c>
    </row>
    <row r="7" spans="1:14" x14ac:dyDescent="0.2">
      <c r="A7">
        <v>3</v>
      </c>
      <c r="B7">
        <v>20230510300054</v>
      </c>
      <c r="C7" t="s">
        <v>79</v>
      </c>
      <c r="D7">
        <v>153948</v>
      </c>
      <c r="E7" t="s">
        <v>1</v>
      </c>
      <c r="F7" t="s">
        <v>3</v>
      </c>
      <c r="G7" s="3">
        <v>79</v>
      </c>
      <c r="H7" s="3"/>
      <c r="I7" s="3">
        <v>90</v>
      </c>
      <c r="J7" s="17">
        <v>82</v>
      </c>
      <c r="K7" s="13">
        <v>72</v>
      </c>
      <c r="L7" s="3">
        <v>88</v>
      </c>
      <c r="M7">
        <f>G7*Komponen!C10 + H7*Komponen!C11 + I7*Komponen!C12 + J7*Komponen!C13 + K7*Komponen!C14 + L7*Komponen!C15</f>
        <v>81.699999999999989</v>
      </c>
      <c r="N7" t="str">
        <f t="shared" si="0"/>
        <v>A</v>
      </c>
    </row>
    <row r="8" spans="1:14" x14ac:dyDescent="0.2">
      <c r="A8">
        <v>4</v>
      </c>
      <c r="B8">
        <v>20230510300055</v>
      </c>
      <c r="C8" t="s">
        <v>80</v>
      </c>
      <c r="D8">
        <v>153590</v>
      </c>
      <c r="E8" t="s">
        <v>1</v>
      </c>
      <c r="F8" t="s">
        <v>3</v>
      </c>
      <c r="G8" s="3">
        <v>79</v>
      </c>
      <c r="H8" s="3"/>
      <c r="I8" s="3">
        <v>90</v>
      </c>
      <c r="J8" s="17">
        <v>79</v>
      </c>
      <c r="K8" s="13">
        <v>52</v>
      </c>
      <c r="L8" s="3">
        <v>88</v>
      </c>
      <c r="M8">
        <f>G8*Komponen!C10 + H8*Komponen!C11 + I8*Komponen!C12 + J8*Komponen!C13 + K8*Komponen!C14 + L8*Komponen!C15</f>
        <v>75.25</v>
      </c>
      <c r="N8" t="str">
        <f t="shared" si="0"/>
        <v>A-</v>
      </c>
    </row>
    <row r="9" spans="1:14" x14ac:dyDescent="0.2">
      <c r="A9">
        <v>5</v>
      </c>
      <c r="B9">
        <v>20230510300056</v>
      </c>
      <c r="C9" t="s">
        <v>81</v>
      </c>
      <c r="D9">
        <v>153642</v>
      </c>
      <c r="E9" t="s">
        <v>1</v>
      </c>
      <c r="F9" t="s">
        <v>3</v>
      </c>
      <c r="G9" s="3">
        <v>5</v>
      </c>
      <c r="H9" s="3"/>
      <c r="I9" s="3">
        <v>5</v>
      </c>
      <c r="J9" s="17">
        <v>5</v>
      </c>
      <c r="K9" s="13">
        <v>5</v>
      </c>
      <c r="L9" s="3">
        <v>5</v>
      </c>
      <c r="M9">
        <f>G9*Komponen!C10 + H9*Komponen!C11 + I9*Komponen!C12 + J9*Komponen!C13 + K9*Komponen!C14 + L9*Komponen!C15</f>
        <v>5</v>
      </c>
      <c r="N9" t="str">
        <f t="shared" si="0"/>
        <v>E</v>
      </c>
    </row>
    <row r="10" spans="1:14" x14ac:dyDescent="0.2">
      <c r="A10">
        <v>6</v>
      </c>
      <c r="B10">
        <v>20230510300057</v>
      </c>
      <c r="C10" t="s">
        <v>82</v>
      </c>
      <c r="D10">
        <v>153738</v>
      </c>
      <c r="E10" t="s">
        <v>1</v>
      </c>
      <c r="F10" t="s">
        <v>3</v>
      </c>
      <c r="G10" s="3">
        <v>79</v>
      </c>
      <c r="H10" s="3"/>
      <c r="I10" s="3">
        <v>95</v>
      </c>
      <c r="J10" s="17">
        <v>79</v>
      </c>
      <c r="K10" s="13">
        <v>76</v>
      </c>
      <c r="L10" s="3">
        <v>92</v>
      </c>
      <c r="M10">
        <f>G10*Komponen!C10 + H10*Komponen!C11 + I10*Komponen!C12 + J10*Komponen!C13 + K10*Komponen!C14 + L10*Komponen!C15</f>
        <v>84.399999999999991</v>
      </c>
      <c r="N10" t="str">
        <f t="shared" si="0"/>
        <v>A</v>
      </c>
    </row>
    <row r="11" spans="1:14" x14ac:dyDescent="0.2">
      <c r="A11">
        <v>7</v>
      </c>
      <c r="B11">
        <v>20230510300058</v>
      </c>
      <c r="C11" t="s">
        <v>83</v>
      </c>
      <c r="D11">
        <v>153927</v>
      </c>
      <c r="E11" t="s">
        <v>1</v>
      </c>
      <c r="F11" t="s">
        <v>3</v>
      </c>
      <c r="G11" s="3">
        <v>79</v>
      </c>
      <c r="H11" s="3"/>
      <c r="I11" s="3">
        <v>50</v>
      </c>
      <c r="J11" s="17">
        <v>79</v>
      </c>
      <c r="K11" s="13">
        <v>60</v>
      </c>
      <c r="L11" s="3">
        <v>92</v>
      </c>
      <c r="M11">
        <f>G11*Komponen!C10 + H11*Komponen!C11 + I11*Komponen!C12 + J11*Komponen!C13 + K11*Komponen!C14 + L11*Komponen!C15</f>
        <v>72.849999999999994</v>
      </c>
      <c r="N11" t="str">
        <f t="shared" si="0"/>
        <v>B+</v>
      </c>
    </row>
    <row r="12" spans="1:14" x14ac:dyDescent="0.2">
      <c r="A12">
        <v>8</v>
      </c>
      <c r="B12">
        <v>20230510300059</v>
      </c>
      <c r="C12" t="s">
        <v>84</v>
      </c>
      <c r="D12">
        <v>153699</v>
      </c>
      <c r="E12" t="s">
        <v>1</v>
      </c>
      <c r="F12" t="s">
        <v>3</v>
      </c>
      <c r="G12" s="3">
        <v>79</v>
      </c>
      <c r="H12" s="3"/>
      <c r="I12" s="3">
        <v>50</v>
      </c>
      <c r="J12" s="17">
        <v>79</v>
      </c>
      <c r="K12" s="13">
        <v>64</v>
      </c>
      <c r="L12" s="3">
        <v>92</v>
      </c>
      <c r="M12">
        <f>G12*Komponen!C10 + H12*Komponen!C11 + I12*Komponen!C12 + J12*Komponen!C13 + K12*Komponen!C14 + L12*Komponen!C15</f>
        <v>74.05</v>
      </c>
      <c r="N12" t="str">
        <f t="shared" si="0"/>
        <v>B+</v>
      </c>
    </row>
    <row r="13" spans="1:14" x14ac:dyDescent="0.2">
      <c r="A13">
        <v>9</v>
      </c>
      <c r="B13">
        <v>20230510300060</v>
      </c>
      <c r="C13" t="s">
        <v>85</v>
      </c>
      <c r="D13">
        <v>153465</v>
      </c>
      <c r="E13" t="s">
        <v>1</v>
      </c>
      <c r="F13" t="s">
        <v>3</v>
      </c>
      <c r="G13" s="3">
        <v>79</v>
      </c>
      <c r="H13" s="3"/>
      <c r="I13" s="3">
        <v>85</v>
      </c>
      <c r="J13" s="17">
        <v>79</v>
      </c>
      <c r="K13" s="13">
        <v>60</v>
      </c>
      <c r="L13" s="3">
        <v>88</v>
      </c>
      <c r="M13">
        <f>G13*Komponen!C10 + H13*Komponen!C11 + I13*Komponen!C12 + J13*Komponen!C13 + K13*Komponen!C14 + L13*Komponen!C15</f>
        <v>76.900000000000006</v>
      </c>
      <c r="N13" t="str">
        <f t="shared" si="0"/>
        <v>A-</v>
      </c>
    </row>
    <row r="14" spans="1:14" x14ac:dyDescent="0.2">
      <c r="A14">
        <v>10</v>
      </c>
      <c r="B14">
        <v>20230510300061</v>
      </c>
      <c r="C14" t="s">
        <v>86</v>
      </c>
      <c r="D14">
        <v>153623</v>
      </c>
      <c r="E14" t="s">
        <v>1</v>
      </c>
      <c r="F14" t="s">
        <v>3</v>
      </c>
      <c r="G14" s="3">
        <v>79</v>
      </c>
      <c r="H14" s="3"/>
      <c r="I14" s="3">
        <v>90</v>
      </c>
      <c r="J14" s="17">
        <v>79</v>
      </c>
      <c r="K14" s="13">
        <v>72</v>
      </c>
      <c r="L14" s="3">
        <v>80</v>
      </c>
      <c r="M14">
        <f>G14*Komponen!C10 + H14*Komponen!C11 + I14*Komponen!C12 + J14*Komponen!C13 + K14*Komponen!C14 + L14*Komponen!C15</f>
        <v>78.849999999999994</v>
      </c>
      <c r="N14" t="str">
        <f t="shared" si="0"/>
        <v>A-</v>
      </c>
    </row>
    <row r="15" spans="1:14" x14ac:dyDescent="0.2">
      <c r="A15">
        <v>11</v>
      </c>
      <c r="B15">
        <v>20230510300062</v>
      </c>
      <c r="C15" t="s">
        <v>87</v>
      </c>
      <c r="D15">
        <v>153733</v>
      </c>
      <c r="E15" t="s">
        <v>1</v>
      </c>
      <c r="F15" t="s">
        <v>3</v>
      </c>
      <c r="G15" s="3">
        <v>79</v>
      </c>
      <c r="H15" s="3"/>
      <c r="I15" s="3">
        <v>55</v>
      </c>
      <c r="J15" s="17">
        <v>79</v>
      </c>
      <c r="K15" s="13">
        <v>52</v>
      </c>
      <c r="L15" s="3">
        <v>88</v>
      </c>
      <c r="M15">
        <f>G15*Komponen!C10 + H15*Komponen!C11 + I15*Komponen!C12 + J15*Komponen!C13 + K15*Komponen!C14 + L15*Komponen!C15</f>
        <v>70</v>
      </c>
      <c r="N15" t="str">
        <f t="shared" si="0"/>
        <v>B+</v>
      </c>
    </row>
    <row r="16" spans="1:14" x14ac:dyDescent="0.2">
      <c r="A16">
        <v>12</v>
      </c>
      <c r="B16">
        <v>20230510300063</v>
      </c>
      <c r="C16" t="s">
        <v>88</v>
      </c>
      <c r="D16">
        <v>153506</v>
      </c>
      <c r="E16" t="s">
        <v>1</v>
      </c>
      <c r="F16" t="s">
        <v>3</v>
      </c>
      <c r="G16" s="3">
        <v>79</v>
      </c>
      <c r="H16" s="3"/>
      <c r="I16" s="3">
        <v>90</v>
      </c>
      <c r="J16" s="17">
        <v>88</v>
      </c>
      <c r="K16" s="13">
        <v>80</v>
      </c>
      <c r="L16" s="3">
        <v>88</v>
      </c>
      <c r="M16">
        <f>G16*Komponen!C10 + H16*Komponen!C11 + I16*Komponen!C12 + J16*Komponen!C13 + K16*Komponen!C14 + L16*Komponen!C15</f>
        <v>85</v>
      </c>
      <c r="N16" t="str">
        <f t="shared" si="0"/>
        <v>A</v>
      </c>
    </row>
    <row r="17" spans="1:14" x14ac:dyDescent="0.2">
      <c r="A17">
        <v>13</v>
      </c>
      <c r="B17">
        <v>20230510300064</v>
      </c>
      <c r="C17" t="s">
        <v>89</v>
      </c>
      <c r="D17">
        <v>153535</v>
      </c>
      <c r="E17" t="s">
        <v>1</v>
      </c>
      <c r="F17" t="s">
        <v>3</v>
      </c>
      <c r="G17" s="3">
        <v>79</v>
      </c>
      <c r="H17" s="3"/>
      <c r="I17" s="3">
        <v>90</v>
      </c>
      <c r="J17" s="17">
        <v>79</v>
      </c>
      <c r="K17" s="13">
        <v>56</v>
      </c>
      <c r="L17" s="3">
        <v>84</v>
      </c>
      <c r="M17">
        <f>G17*Komponen!C10 + H17*Komponen!C11 + I17*Komponen!C12 + J17*Komponen!C13 + K17*Komponen!C14 + L17*Komponen!C15</f>
        <v>75.25</v>
      </c>
      <c r="N17" t="str">
        <f t="shared" si="0"/>
        <v>A-</v>
      </c>
    </row>
    <row r="18" spans="1:14" x14ac:dyDescent="0.2">
      <c r="A18">
        <v>14</v>
      </c>
      <c r="B18">
        <v>20230510300065</v>
      </c>
      <c r="C18" t="s">
        <v>90</v>
      </c>
      <c r="D18">
        <v>153555</v>
      </c>
      <c r="E18" t="s">
        <v>1</v>
      </c>
      <c r="F18" t="s">
        <v>3</v>
      </c>
      <c r="G18" s="3">
        <v>79</v>
      </c>
      <c r="H18" s="3"/>
      <c r="I18" s="3">
        <v>90</v>
      </c>
      <c r="J18" s="17">
        <v>79</v>
      </c>
      <c r="K18" s="13">
        <v>68</v>
      </c>
      <c r="L18" s="3">
        <v>84</v>
      </c>
      <c r="M18">
        <f>G18*Komponen!C10 + H18*Komponen!C11 + I18*Komponen!C12 + J18*Komponen!C13 + K18*Komponen!C14 + L18*Komponen!C15</f>
        <v>78.849999999999994</v>
      </c>
      <c r="N18" t="str">
        <f t="shared" si="0"/>
        <v>A-</v>
      </c>
    </row>
    <row r="19" spans="1:14" x14ac:dyDescent="0.2">
      <c r="A19">
        <v>15</v>
      </c>
      <c r="B19">
        <v>20230510300066</v>
      </c>
      <c r="C19" t="s">
        <v>91</v>
      </c>
      <c r="D19">
        <v>153118</v>
      </c>
      <c r="E19" t="s">
        <v>1</v>
      </c>
      <c r="F19" t="s">
        <v>3</v>
      </c>
      <c r="G19" s="3">
        <v>79</v>
      </c>
      <c r="H19" s="3"/>
      <c r="I19" s="3">
        <v>85</v>
      </c>
      <c r="J19" s="17">
        <v>79</v>
      </c>
      <c r="K19" s="13">
        <v>84</v>
      </c>
      <c r="L19" s="3">
        <v>84</v>
      </c>
      <c r="M19">
        <f>G19*Komponen!C10 + H19*Komponen!C11 + I19*Komponen!C12 + J19*Komponen!C13 + K19*Komponen!C14 + L19*Komponen!C15</f>
        <v>82.9</v>
      </c>
      <c r="N19" t="str">
        <f t="shared" si="0"/>
        <v>A</v>
      </c>
    </row>
    <row r="20" spans="1:14" x14ac:dyDescent="0.2">
      <c r="A20">
        <v>16</v>
      </c>
      <c r="B20">
        <v>20230510300067</v>
      </c>
      <c r="C20" t="s">
        <v>92</v>
      </c>
      <c r="D20">
        <v>153867</v>
      </c>
      <c r="E20" t="s">
        <v>1</v>
      </c>
      <c r="F20" t="s">
        <v>3</v>
      </c>
      <c r="G20" s="3">
        <v>5</v>
      </c>
      <c r="H20" s="3"/>
      <c r="I20" s="3">
        <v>5</v>
      </c>
      <c r="J20" s="3">
        <v>5</v>
      </c>
      <c r="K20" s="3">
        <v>5</v>
      </c>
      <c r="L20" s="3">
        <v>5</v>
      </c>
      <c r="M20">
        <f>G20*Komponen!C10 + H20*Komponen!C11 + I20*Komponen!C12 + J20*Komponen!C13 + K20*Komponen!C14 + [1]Sheet1!G1*Komponen!C15</f>
        <v>28.7</v>
      </c>
      <c r="N20" t="str">
        <f>IF(AND(ISBLANK(G20), ISBLANK(H20), ISBLANK(I20), ISBLANK(J20), ISBLANK(K20), ISBLANK([1]Sheet1!G1)), "T", IF(M20&lt;=0.99, "T", IF(M20&lt;=24.99, "E", IF(M20&lt;=49.99, "D", IF(M20&lt;=54.99, "C", IF(M20&lt;=59.99, "C+", IF(M20&lt;=64.99, "B-", IF(M20&lt;=69.99, "B", IF(M20&lt;=74.99, "B+", IF(M20&lt;=79.99, "A-", IF(M20&lt;=100, "A")))))))))))</f>
        <v>D</v>
      </c>
    </row>
    <row r="21" spans="1:14" x14ac:dyDescent="0.2">
      <c r="A21">
        <v>17</v>
      </c>
      <c r="B21">
        <v>20230510300068</v>
      </c>
      <c r="C21" t="s">
        <v>93</v>
      </c>
      <c r="D21">
        <v>152190</v>
      </c>
      <c r="E21" t="s">
        <v>1</v>
      </c>
      <c r="F21" t="s">
        <v>3</v>
      </c>
      <c r="G21" s="3">
        <v>79</v>
      </c>
      <c r="H21" s="3"/>
      <c r="I21" s="3">
        <v>55</v>
      </c>
      <c r="J21" s="17">
        <v>79</v>
      </c>
      <c r="K21" s="14">
        <v>80</v>
      </c>
      <c r="L21" s="3">
        <v>84</v>
      </c>
      <c r="M21">
        <f>G21*Komponen!C10 + H21*Komponen!C11 + I21*Komponen!C12 + J21*Komponen!C13 + K21*Komponen!C14 + [1]Sheet1!G2*Komponen!C15</f>
        <v>76</v>
      </c>
      <c r="N21" t="str">
        <f>IF(AND(ISBLANK(G21), ISBLANK(H21), ISBLANK(I21), ISBLANK(J21), ISBLANK(K21), ISBLANK([1]Sheet1!G2)), "T", IF(M21&lt;=0.99, "T", IF(M21&lt;=24.99, "E", IF(M21&lt;=49.99, "D", IF(M21&lt;=54.99, "C", IF(M21&lt;=59.99, "C+", IF(M21&lt;=64.99, "B-", IF(M21&lt;=69.99, "B", IF(M21&lt;=74.99, "B+", IF(M21&lt;=79.99, "A-", IF(M21&lt;=100, "A")))))))))))</f>
        <v>A-</v>
      </c>
    </row>
    <row r="22" spans="1:14" x14ac:dyDescent="0.2">
      <c r="A22">
        <v>18</v>
      </c>
      <c r="B22">
        <v>20230510300069</v>
      </c>
      <c r="C22" t="s">
        <v>94</v>
      </c>
      <c r="D22">
        <v>154359</v>
      </c>
      <c r="E22" t="s">
        <v>1</v>
      </c>
      <c r="F22" t="s">
        <v>3</v>
      </c>
      <c r="G22" s="3">
        <v>79</v>
      </c>
      <c r="H22" s="3"/>
      <c r="I22" s="3">
        <v>95</v>
      </c>
      <c r="J22" s="17">
        <v>79</v>
      </c>
      <c r="K22" s="14">
        <v>64</v>
      </c>
      <c r="L22" s="3">
        <v>80</v>
      </c>
      <c r="M22">
        <f>G22*Komponen!C10 + H22*Komponen!C11 + I22*Komponen!C12 + J22*Komponen!C13 + K22*Komponen!C14 + [1]Sheet1!G3*Komponen!C15</f>
        <v>74.8</v>
      </c>
      <c r="N22" t="str">
        <f>IF(AND(ISBLANK(G22), ISBLANK(H22), ISBLANK(I22), ISBLANK(J22), ISBLANK(K22), ISBLANK([1]Sheet1!G3)), "T", IF(M22&lt;=0.99, "T", IF(M22&lt;=24.99, "E", IF(M22&lt;=49.99, "D", IF(M22&lt;=54.99, "C", IF(M22&lt;=59.99, "C+", IF(M22&lt;=64.99, "B-", IF(M22&lt;=69.99, "B", IF(M22&lt;=74.99, "B+", IF(M22&lt;=79.99, "A-", IF(M22&lt;=100, "A")))))))))))</f>
        <v>B+</v>
      </c>
    </row>
    <row r="23" spans="1:14" x14ac:dyDescent="0.2">
      <c r="A23">
        <v>19</v>
      </c>
      <c r="B23">
        <v>20230510300070</v>
      </c>
      <c r="C23" t="s">
        <v>95</v>
      </c>
      <c r="D23">
        <v>153557</v>
      </c>
      <c r="E23" t="s">
        <v>1</v>
      </c>
      <c r="F23" t="s">
        <v>3</v>
      </c>
      <c r="G23" s="3">
        <v>79</v>
      </c>
      <c r="H23" s="3"/>
      <c r="I23" s="3">
        <v>80</v>
      </c>
      <c r="J23" s="17">
        <v>88</v>
      </c>
      <c r="K23" s="14">
        <v>52</v>
      </c>
      <c r="L23" s="3">
        <v>72</v>
      </c>
      <c r="M23">
        <f>G23*Komponen!C10 + H23*Komponen!C11 + I23*Komponen!C12 + J23*Komponen!C13 + K23*Komponen!C14 + [1]Sheet1!G4*Komponen!C15</f>
        <v>72.699999999999989</v>
      </c>
      <c r="N23" t="str">
        <f>IF(AND(ISBLANK(G23), ISBLANK(H23), ISBLANK(I23), ISBLANK(J23), ISBLANK(K23), ISBLANK([1]Sheet1!G4)), "T", IF(M23&lt;=0.99, "T", IF(M23&lt;=24.99, "E", IF(M23&lt;=49.99, "D", IF(M23&lt;=54.99, "C", IF(M23&lt;=59.99, "C+", IF(M23&lt;=64.99, "B-", IF(M23&lt;=69.99, "B", IF(M23&lt;=74.99, "B+", IF(M23&lt;=79.99, "A-", IF(M23&lt;=100, "A")))))))))))</f>
        <v>B+</v>
      </c>
    </row>
    <row r="24" spans="1:14" x14ac:dyDescent="0.2">
      <c r="A24">
        <v>20</v>
      </c>
      <c r="B24">
        <v>20230510300071</v>
      </c>
      <c r="C24" t="s">
        <v>96</v>
      </c>
      <c r="D24">
        <v>153715</v>
      </c>
      <c r="E24" t="s">
        <v>1</v>
      </c>
      <c r="F24" t="s">
        <v>3</v>
      </c>
      <c r="G24" s="3">
        <v>79</v>
      </c>
      <c r="H24" s="3"/>
      <c r="I24" s="3">
        <v>75</v>
      </c>
      <c r="J24" s="17">
        <v>79</v>
      </c>
      <c r="K24" s="14">
        <v>68</v>
      </c>
      <c r="L24" s="3">
        <v>80</v>
      </c>
      <c r="M24">
        <f>G24*Komponen!C10 + H24*Komponen!C11 + I24*Komponen!C12 + J24*Komponen!C13 + K24*Komponen!C14 + [1]Sheet1!G5*Komponen!C15</f>
        <v>76.599999999999994</v>
      </c>
      <c r="N24" t="str">
        <f>IF(AND(ISBLANK(G24), ISBLANK(H24), ISBLANK(I24), ISBLANK(J24), ISBLANK(K24), ISBLANK([1]Sheet1!G5)), "T", IF(M24&lt;=0.99, "T", IF(M24&lt;=24.99, "E", IF(M24&lt;=49.99, "D", IF(M24&lt;=54.99, "C", IF(M24&lt;=59.99, "C+", IF(M24&lt;=64.99, "B-", IF(M24&lt;=69.99, "B", IF(M24&lt;=74.99, "B+", IF(M24&lt;=79.99, "A-", IF(M24&lt;=100, "A")))))))))))</f>
        <v>A-</v>
      </c>
    </row>
    <row r="25" spans="1:14" x14ac:dyDescent="0.2">
      <c r="A25">
        <v>21</v>
      </c>
      <c r="B25">
        <v>20230510300072</v>
      </c>
      <c r="C25" t="s">
        <v>97</v>
      </c>
      <c r="D25">
        <v>153649</v>
      </c>
      <c r="E25" t="s">
        <v>1</v>
      </c>
      <c r="F25" t="s">
        <v>3</v>
      </c>
      <c r="G25" s="3">
        <v>79</v>
      </c>
      <c r="H25" s="3"/>
      <c r="I25" s="3">
        <v>95</v>
      </c>
      <c r="J25" s="17">
        <v>79</v>
      </c>
      <c r="K25" s="14">
        <v>68</v>
      </c>
      <c r="L25" s="3">
        <v>84</v>
      </c>
      <c r="M25">
        <f>G25*Komponen!C10 + H25*Komponen!C11 + I25*Komponen!C12 + J25*Komponen!C13 + K25*Komponen!C14 + [1]Sheet1!G6*Komponen!C15</f>
        <v>82</v>
      </c>
      <c r="N25" t="str">
        <f>IF(AND(ISBLANK(G25), ISBLANK(H25), ISBLANK(I25), ISBLANK(J25), ISBLANK(K25), ISBLANK([1]Sheet1!G6)), "T", IF(M25&lt;=0.99, "T", IF(M25&lt;=24.99, "E", IF(M25&lt;=49.99, "D", IF(M25&lt;=54.99, "C", IF(M25&lt;=59.99, "C+", IF(M25&lt;=64.99, "B-", IF(M25&lt;=69.99, "B", IF(M25&lt;=74.99, "B+", IF(M25&lt;=79.99, "A-", IF(M25&lt;=100, "A")))))))))))</f>
        <v>A</v>
      </c>
    </row>
    <row r="26" spans="1:14" x14ac:dyDescent="0.2">
      <c r="A26">
        <v>22</v>
      </c>
      <c r="B26">
        <v>20230510300073</v>
      </c>
      <c r="C26" t="s">
        <v>98</v>
      </c>
      <c r="D26">
        <v>153449</v>
      </c>
      <c r="E26" t="s">
        <v>1</v>
      </c>
      <c r="F26" t="s">
        <v>3</v>
      </c>
      <c r="G26" s="3">
        <v>79</v>
      </c>
      <c r="H26" s="3"/>
      <c r="I26" s="3">
        <v>80</v>
      </c>
      <c r="J26" s="17">
        <v>79</v>
      </c>
      <c r="K26" s="14">
        <v>72</v>
      </c>
      <c r="L26" s="3">
        <v>92</v>
      </c>
      <c r="M26">
        <f>G26*Komponen!C10 + H26*Komponen!C11 + I26*Komponen!C12 + J26*Komponen!C13 + K26*Komponen!C14 + [1]Sheet1!G7*Komponen!C15</f>
        <v>77.349999999999994</v>
      </c>
      <c r="N26" t="str">
        <f>IF(AND(ISBLANK(G26), ISBLANK(H26), ISBLANK(I26), ISBLANK(J26), ISBLANK(K26), ISBLANK([1]Sheet1!G7)), "T", IF(M26&lt;=0.99, "T", IF(M26&lt;=24.99, "E", IF(M26&lt;=49.99, "D", IF(M26&lt;=54.99, "C", IF(M26&lt;=59.99, "C+", IF(M26&lt;=64.99, "B-", IF(M26&lt;=69.99, "B", IF(M26&lt;=74.99, "B+", IF(M26&lt;=79.99, "A-", IF(M26&lt;=100, "A")))))))))))</f>
        <v>A-</v>
      </c>
    </row>
    <row r="27" spans="1:14" x14ac:dyDescent="0.2">
      <c r="A27">
        <v>23</v>
      </c>
      <c r="B27">
        <v>20230510300074</v>
      </c>
      <c r="C27" t="s">
        <v>99</v>
      </c>
      <c r="D27">
        <v>153753</v>
      </c>
      <c r="E27" t="s">
        <v>1</v>
      </c>
      <c r="F27" t="s">
        <v>3</v>
      </c>
      <c r="G27" s="3">
        <v>79</v>
      </c>
      <c r="H27" s="3"/>
      <c r="I27" s="3">
        <v>75</v>
      </c>
      <c r="J27" s="17">
        <v>79</v>
      </c>
      <c r="K27" s="14">
        <v>60</v>
      </c>
      <c r="L27" s="3">
        <v>80</v>
      </c>
      <c r="M27">
        <f>G27*Komponen!C10 + H27*Komponen!C11 + I27*Komponen!C12 + J27*Komponen!C13 + K27*Komponen!C14 + [1]Sheet1!G8*Komponen!C15</f>
        <v>74.2</v>
      </c>
      <c r="N27" t="str">
        <f>IF(AND(ISBLANK(G27), ISBLANK(H27), ISBLANK(I27), ISBLANK(J27), ISBLANK(K27), ISBLANK([1]Sheet1!G8)), "T", IF(M27&lt;=0.99, "T", IF(M27&lt;=24.99, "E", IF(M27&lt;=49.99, "D", IF(M27&lt;=54.99, "C", IF(M27&lt;=59.99, "C+", IF(M27&lt;=64.99, "B-", IF(M27&lt;=69.99, "B", IF(M27&lt;=74.99, "B+", IF(M27&lt;=79.99, "A-", IF(M27&lt;=100, "A")))))))))))</f>
        <v>B+</v>
      </c>
    </row>
    <row r="28" spans="1:14" x14ac:dyDescent="0.2">
      <c r="A28">
        <v>24</v>
      </c>
      <c r="B28">
        <v>20230510300075</v>
      </c>
      <c r="C28" t="s">
        <v>100</v>
      </c>
      <c r="D28">
        <v>159122</v>
      </c>
      <c r="E28" t="s">
        <v>1</v>
      </c>
      <c r="F28" t="s">
        <v>3</v>
      </c>
      <c r="G28" s="3">
        <v>5</v>
      </c>
      <c r="H28" s="3"/>
      <c r="I28" s="3">
        <v>5</v>
      </c>
      <c r="J28" s="3">
        <v>5</v>
      </c>
      <c r="K28" s="3">
        <v>5</v>
      </c>
      <c r="L28" s="3">
        <v>5</v>
      </c>
      <c r="M28">
        <f>G28*Komponen!C10 + H28*Komponen!C11 + I28*Komponen!C12 + J28*Komponen!C13 + K28*Komponen!C14 + [1]Sheet1!G9*Komponen!C15</f>
        <v>29.9</v>
      </c>
      <c r="N28" t="str">
        <f>IF(AND(ISBLANK(G28), ISBLANK(H28), ISBLANK(I28), ISBLANK(J28), ISBLANK(K28), ISBLANK([1]Sheet1!G9)), "T", IF(M28&lt;=0.99, "T", IF(M28&lt;=24.99, "E", IF(M28&lt;=49.99, "D", IF(M28&lt;=54.99, "C", IF(M28&lt;=59.99, "C+", IF(M28&lt;=64.99, "B-", IF(M28&lt;=69.99, "B", IF(M28&lt;=74.99, "B+", IF(M28&lt;=79.99, "A-", IF(M28&lt;=100, "A")))))))))))</f>
        <v>D</v>
      </c>
    </row>
    <row r="29" spans="1:14" x14ac:dyDescent="0.2">
      <c r="A29">
        <v>25</v>
      </c>
      <c r="B29">
        <v>20230510300076</v>
      </c>
      <c r="C29" t="s">
        <v>101</v>
      </c>
      <c r="D29">
        <v>153102</v>
      </c>
      <c r="E29" t="s">
        <v>1</v>
      </c>
      <c r="F29" t="s">
        <v>3</v>
      </c>
      <c r="G29" s="3">
        <v>79</v>
      </c>
      <c r="H29" s="3"/>
      <c r="I29" s="3">
        <v>90</v>
      </c>
      <c r="J29" s="17">
        <v>88</v>
      </c>
      <c r="K29" s="14">
        <v>60</v>
      </c>
      <c r="L29" s="3">
        <v>84</v>
      </c>
      <c r="M29">
        <f>G29*Komponen!C10 + H29*Komponen!C11 + I29*Komponen!C12 + J29*Komponen!C13 + K29*Komponen!C14 + [1]Sheet1!G10*Komponen!C15</f>
        <v>79</v>
      </c>
      <c r="N29" t="str">
        <f>IF(AND(ISBLANK(G29), ISBLANK(H29), ISBLANK(I29), ISBLANK(J29), ISBLANK(K29), ISBLANK([1]Sheet1!G10)), "T", IF(M29&lt;=0.99, "T", IF(M29&lt;=24.99, "E", IF(M29&lt;=49.99, "D", IF(M29&lt;=54.99, "C", IF(M29&lt;=59.99, "C+", IF(M29&lt;=64.99, "B-", IF(M29&lt;=69.99, "B", IF(M29&lt;=74.99, "B+", IF(M29&lt;=79.99, "A-", IF(M29&lt;=100, "A")))))))))))</f>
        <v>A-</v>
      </c>
    </row>
    <row r="30" spans="1:14" x14ac:dyDescent="0.2">
      <c r="A30">
        <v>26</v>
      </c>
      <c r="B30">
        <v>20230510300078</v>
      </c>
      <c r="C30" t="s">
        <v>102</v>
      </c>
      <c r="D30">
        <v>153433</v>
      </c>
      <c r="E30" t="s">
        <v>1</v>
      </c>
      <c r="F30" t="s">
        <v>3</v>
      </c>
      <c r="G30" s="3">
        <v>79</v>
      </c>
      <c r="H30" s="3"/>
      <c r="I30" s="3">
        <v>75</v>
      </c>
      <c r="J30" s="17">
        <v>79</v>
      </c>
      <c r="K30" s="15">
        <v>64</v>
      </c>
      <c r="L30" s="3">
        <v>88</v>
      </c>
      <c r="M30">
        <f>G30*Komponen!C10 + H30*Komponen!C11 + I30*Komponen!C12 + J30*Komponen!C13 + K30*Komponen!C14 + [1]Sheet1!G11*Komponen!C15</f>
        <v>75.400000000000006</v>
      </c>
      <c r="N30" t="str">
        <f>IF(AND(ISBLANK(G30), ISBLANK(H30), ISBLANK(I30), ISBLANK(J30), ISBLANK(K30), ISBLANK([1]Sheet1!G11)), "T", IF(M30&lt;=0.99, "T", IF(M30&lt;=24.99, "E", IF(M30&lt;=49.99, "D", IF(M30&lt;=54.99, "C", IF(M30&lt;=59.99, "C+", IF(M30&lt;=64.99, "B-", IF(M30&lt;=69.99, "B", IF(M30&lt;=74.99, "B+", IF(M30&lt;=79.99, "A-", IF(M30&lt;=100, "A")))))))))))</f>
        <v>A-</v>
      </c>
    </row>
    <row r="31" spans="1:14" x14ac:dyDescent="0.2">
      <c r="A31">
        <v>27</v>
      </c>
      <c r="B31">
        <v>20230510300079</v>
      </c>
      <c r="C31" t="s">
        <v>103</v>
      </c>
      <c r="D31">
        <v>154450</v>
      </c>
      <c r="E31" t="s">
        <v>1</v>
      </c>
      <c r="F31" t="s">
        <v>3</v>
      </c>
      <c r="G31" s="3">
        <v>79</v>
      </c>
      <c r="H31" s="3"/>
      <c r="I31" s="3">
        <v>85</v>
      </c>
      <c r="J31" s="17">
        <v>79</v>
      </c>
      <c r="K31" s="15">
        <v>72</v>
      </c>
      <c r="L31" s="3">
        <v>88</v>
      </c>
      <c r="M31">
        <f>G31*Komponen!C10 + H31*Komponen!C11 + I31*Komponen!C12 + J31*Komponen!C13 + K31*Komponen!C14 + [1]Sheet1!G12*Komponen!C15</f>
        <v>79.3</v>
      </c>
      <c r="N31" t="str">
        <f>IF(AND(ISBLANK(G31), ISBLANK(H31), ISBLANK(I31), ISBLANK(J31), ISBLANK(K31), ISBLANK([1]Sheet1!G12)), "T", IF(M31&lt;=0.99, "T", IF(M31&lt;=24.99, "E", IF(M31&lt;=49.99, "D", IF(M31&lt;=54.99, "C", IF(M31&lt;=59.99, "C+", IF(M31&lt;=64.99, "B-", IF(M31&lt;=69.99, "B", IF(M31&lt;=74.99, "B+", IF(M31&lt;=79.99, "A-", IF(M31&lt;=100, "A")))))))))))</f>
        <v>A-</v>
      </c>
    </row>
    <row r="32" spans="1:14" x14ac:dyDescent="0.2">
      <c r="A32">
        <v>28</v>
      </c>
      <c r="B32">
        <v>20230510300080</v>
      </c>
      <c r="C32" t="s">
        <v>104</v>
      </c>
      <c r="D32">
        <v>153479</v>
      </c>
      <c r="E32" t="s">
        <v>1</v>
      </c>
      <c r="F32" t="s">
        <v>3</v>
      </c>
      <c r="G32" s="3">
        <v>79</v>
      </c>
      <c r="H32" s="3"/>
      <c r="I32" s="3">
        <v>50</v>
      </c>
      <c r="J32" s="17">
        <v>79</v>
      </c>
      <c r="K32" s="15">
        <v>60</v>
      </c>
      <c r="L32" s="3">
        <v>84</v>
      </c>
      <c r="M32">
        <f>G32*Komponen!C10 + H32*Komponen!C11 + I32*Komponen!C12 + J32*Komponen!C13 + K32*Komponen!C14 + [1]Sheet1!G13*Komponen!C15</f>
        <v>72.849999999999994</v>
      </c>
      <c r="N32" t="str">
        <f>IF(AND(ISBLANK(G32), ISBLANK(H32), ISBLANK(I32), ISBLANK(J32), ISBLANK(K32), ISBLANK([1]Sheet1!G13)), "T", IF(M32&lt;=0.99, "T", IF(M32&lt;=24.99, "E", IF(M32&lt;=49.99, "D", IF(M32&lt;=54.99, "C", IF(M32&lt;=59.99, "C+", IF(M32&lt;=64.99, "B-", IF(M32&lt;=69.99, "B", IF(M32&lt;=74.99, "B+", IF(M32&lt;=79.99, "A-", IF(M32&lt;=100, "A")))))))))))</f>
        <v>B+</v>
      </c>
    </row>
    <row r="33" spans="1:14" x14ac:dyDescent="0.2">
      <c r="A33">
        <v>29</v>
      </c>
      <c r="B33">
        <v>20230510300083</v>
      </c>
      <c r="C33" t="s">
        <v>105</v>
      </c>
      <c r="D33">
        <v>154209</v>
      </c>
      <c r="E33" t="s">
        <v>1</v>
      </c>
      <c r="F33" t="s">
        <v>3</v>
      </c>
      <c r="G33" s="3">
        <v>79</v>
      </c>
      <c r="H33" s="3"/>
      <c r="I33" s="3">
        <v>85</v>
      </c>
      <c r="J33" s="17">
        <v>85</v>
      </c>
      <c r="K33" s="16">
        <v>76</v>
      </c>
      <c r="L33" s="3">
        <v>84</v>
      </c>
      <c r="M33">
        <f>G33*Komponen!C10 + H33*Komponen!C11 + I33*Komponen!C12 + J33*Komponen!C13 + K33*Komponen!C14 + [1]Sheet1!G14*Komponen!C15</f>
        <v>81.400000000000006</v>
      </c>
      <c r="N33" t="str">
        <f>IF(AND(ISBLANK(G33), ISBLANK(H33), ISBLANK(I33), ISBLANK(J33), ISBLANK(K33), ISBLANK([1]Sheet1!G14)), "T", IF(M33&lt;=0.99, "T", IF(M33&lt;=24.99, "E", IF(M33&lt;=49.99, "D", IF(M33&lt;=54.99, "C", IF(M33&lt;=59.99, "C+", IF(M33&lt;=64.99, "B-", IF(M33&lt;=69.99, "B", IF(M33&lt;=74.99, "B+", IF(M33&lt;=79.99, "A-", IF(M33&lt;=100, "A")))))))))))</f>
        <v>A</v>
      </c>
    </row>
    <row r="34" spans="1:14" x14ac:dyDescent="0.2">
      <c r="A34">
        <v>30</v>
      </c>
      <c r="B34">
        <v>20230510300154</v>
      </c>
      <c r="C34" t="s">
        <v>106</v>
      </c>
      <c r="D34">
        <v>156983</v>
      </c>
      <c r="E34" t="s">
        <v>1</v>
      </c>
      <c r="F34" t="s">
        <v>3</v>
      </c>
      <c r="G34" s="3">
        <v>79</v>
      </c>
      <c r="H34" s="3"/>
      <c r="I34" s="3">
        <v>95</v>
      </c>
      <c r="J34" s="17">
        <v>88</v>
      </c>
      <c r="K34" s="16">
        <v>64</v>
      </c>
      <c r="L34" s="3">
        <v>92</v>
      </c>
      <c r="M34">
        <f>G34*Komponen!C10 + H34*Komponen!C11 + I34*Komponen!C12 + J34*Komponen!C13 + K34*Komponen!C14 + [1]Sheet1!G15*Komponen!C15</f>
        <v>76.149999999999991</v>
      </c>
      <c r="N34" t="str">
        <f>IF(AND(ISBLANK(G34), ISBLANK(H34), ISBLANK(I34), ISBLANK(J34), ISBLANK(K34), ISBLANK([1]Sheet1!G15)), "T", IF(M34&lt;=0.99, "T", IF(M34&lt;=24.99, "E", IF(M34&lt;=49.99, "D", IF(M34&lt;=54.99, "C", IF(M34&lt;=59.99, "C+", IF(M34&lt;=64.99, "B-", IF(M34&lt;=69.99, "B", IF(M34&lt;=74.99, "B+", IF(M34&lt;=79.99, "A-", IF(M34&lt;=100, "A")))))))))))</f>
        <v>A-</v>
      </c>
    </row>
    <row r="35" spans="1:14" x14ac:dyDescent="0.2">
      <c r="A35">
        <v>31</v>
      </c>
      <c r="B35">
        <v>20230510300183</v>
      </c>
      <c r="C35" t="s">
        <v>107</v>
      </c>
      <c r="D35">
        <v>153502</v>
      </c>
      <c r="E35" t="s">
        <v>1</v>
      </c>
      <c r="F35" t="s">
        <v>3</v>
      </c>
      <c r="G35" s="3">
        <v>79</v>
      </c>
      <c r="H35" s="3"/>
      <c r="I35" s="3">
        <v>80</v>
      </c>
      <c r="J35" s="17">
        <v>79</v>
      </c>
      <c r="K35" s="16">
        <v>64</v>
      </c>
      <c r="L35" s="3">
        <v>84</v>
      </c>
      <c r="M35">
        <f>G35*Komponen!C10 + H35*Komponen!C11 + I35*Komponen!C12 + J35*Komponen!C13 + K35*Komponen!C14 + [1]Sheet1!H8*Komponen!C15</f>
        <v>72.55</v>
      </c>
      <c r="N35" t="str">
        <f>IF(AND(ISBLANK(G35), ISBLANK(H35), ISBLANK(I35), ISBLANK(J35), ISBLANK(K35), ISBLANK([1]Sheet1!H8)), "T", IF(M35&lt;=0.99, "T", IF(M35&lt;=24.99, "E", IF(M35&lt;=49.99, "D", IF(M35&lt;=54.99, "C", IF(M35&lt;=59.99, "C+", IF(M35&lt;=64.99, "B-", IF(M35&lt;=69.99, "B", IF(M35&lt;=74.99, "B+", IF(M35&lt;=79.99, "A-", IF(M35&lt;=100, "A")))))))))))</f>
        <v>B+</v>
      </c>
    </row>
    <row r="36" spans="1:14" x14ac:dyDescent="0.2">
      <c r="A36">
        <v>32</v>
      </c>
      <c r="B36">
        <v>20230510300185</v>
      </c>
      <c r="C36" t="s">
        <v>108</v>
      </c>
      <c r="D36">
        <v>153456</v>
      </c>
      <c r="E36" t="s">
        <v>1</v>
      </c>
      <c r="F36" t="s">
        <v>3</v>
      </c>
      <c r="G36" s="3">
        <v>79</v>
      </c>
      <c r="H36" s="3"/>
      <c r="I36" s="3">
        <v>55</v>
      </c>
      <c r="J36" s="17">
        <v>78</v>
      </c>
      <c r="K36" s="3">
        <v>52</v>
      </c>
      <c r="L36" s="3">
        <v>72</v>
      </c>
      <c r="M36">
        <f>G36*Komponen!C10 + H36*Komponen!C11 + I36*Komponen!C12 + J36*Komponen!C13 + K36*Komponen!C14 + L36*Komponen!C15</f>
        <v>65.05</v>
      </c>
      <c r="N36" t="str">
        <f>IF(AND(ISBLANK(G36), ISBLANK(H36), ISBLANK(I36), ISBLANK(J36), ISBLANK(K36), ISBLANK(L36)), "T", IF(M36&lt;=0.99, "T", IF(M36&lt;=24.99, "E", IF(M36&lt;=49.99, "D", IF(M36&lt;=54.99, "C", IF(M36&lt;=59.99, "C+", IF(M36&lt;=64.99, "B-", IF(M36&lt;=69.99, "B", IF(M36&lt;=74.99, "B+", IF(M36&lt;=79.99, "A-", IF(M36&lt;=100, "A")))))))))))</f>
        <v>B</v>
      </c>
    </row>
  </sheetData>
  <sheetProtection password="EE11" sheet="1"/>
  <mergeCells count="1">
    <mergeCell ref="A1:N1"/>
  </mergeCells>
  <conditionalFormatting sqref="M4">
    <cfRule type="cellIs" dxfId="9" priority="9" operator="equal">
      <formula>100</formula>
    </cfRule>
    <cfRule type="cellIs" dxfId="8" priority="10" operator="lessThan">
      <formula>100</formula>
    </cfRule>
    <cfRule type="cellIs" dxfId="7" priority="11" operator="greaterThan">
      <formula>100</formula>
    </cfRule>
  </conditionalFormatting>
  <conditionalFormatting sqref="K7:K19">
    <cfRule type="cellIs" dxfId="6" priority="8" operator="greaterThan">
      <formula>100</formula>
    </cfRule>
  </conditionalFormatting>
  <conditionalFormatting sqref="K29 K21:K27">
    <cfRule type="cellIs" dxfId="5" priority="7" operator="greaterThan">
      <formula>100</formula>
    </cfRule>
  </conditionalFormatting>
  <conditionalFormatting sqref="J34:J36">
    <cfRule type="cellIs" dxfId="4" priority="1" operator="greaterThan">
      <formula>100</formula>
    </cfRule>
  </conditionalFormatting>
  <conditionalFormatting sqref="K33:K35">
    <cfRule type="cellIs" dxfId="3" priority="5" operator="greaterThan">
      <formula>100</formula>
    </cfRule>
  </conditionalFormatting>
  <conditionalFormatting sqref="J7:J19">
    <cfRule type="cellIs" dxfId="2" priority="4" operator="greaterThan">
      <formula>100</formula>
    </cfRule>
  </conditionalFormatting>
  <conditionalFormatting sqref="J21:J27">
    <cfRule type="cellIs" dxfId="1" priority="3" operator="greaterThan">
      <formula>100</formula>
    </cfRule>
  </conditionalFormatting>
  <conditionalFormatting sqref="J29:J33">
    <cfRule type="cellIs" dxfId="0" priority="2" operator="greaterThan">
      <formula>100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Microsoft Office User</cp:lastModifiedBy>
  <dcterms:created xsi:type="dcterms:W3CDTF">2025-01-30T02:21:38Z</dcterms:created>
  <dcterms:modified xsi:type="dcterms:W3CDTF">2025-01-30T16:24:30Z</dcterms:modified>
  <cp:category>nilai</cp:category>
</cp:coreProperties>
</file>