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F:\Nilai semester 2019, 2020, 2021, 2022, 2023, 2024, 2025\Nilai Ganjil 2024-2025 (Fisdas, Metnum, Hidrogeologi)\"/>
    </mc:Choice>
  </mc:AlternateContent>
  <xr:revisionPtr revIDLastSave="0" documentId="13_ncr:1_{9459B155-563E-472F-899B-7D9003593681}" xr6:coauthVersionLast="45" xr6:coauthVersionMax="45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36" i="4" l="1"/>
  <c r="N36" i="4" s="1"/>
  <c r="M35" i="4"/>
  <c r="N35" i="4" s="1"/>
  <c r="M34" i="4"/>
  <c r="N34" i="4" s="1"/>
  <c r="N33" i="4"/>
  <c r="M33" i="4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<sst xmlns="http://schemas.openxmlformats.org/spreadsheetml/2006/main" count="263" uniqueCount="173">
  <si>
    <t>KODE MK</t>
  </si>
  <si>
    <t>D1D3A09A</t>
  </si>
  <si>
    <t>NAMA MK</t>
  </si>
  <si>
    <t>HIDROGEOLOGI</t>
  </si>
  <si>
    <t>NAMA KELAS</t>
  </si>
  <si>
    <t>7A</t>
  </si>
  <si>
    <t>Program Studi</t>
  </si>
  <si>
    <t>S1 TEKNIK PERTAMBANGAN</t>
  </si>
  <si>
    <t>Fakultas</t>
  </si>
  <si>
    <t>TEKNIK</t>
  </si>
  <si>
    <t>Semester</t>
  </si>
  <si>
    <t>Nama Dosen</t>
  </si>
  <si>
    <t>ARIF WIJAYA, S.Si.,M.T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</si>
  <si>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</si>
  <si>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</si>
  <si>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</si>
  <si>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</si>
  <si>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</si>
  <si>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</si>
  <si>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</si>
  <si>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</si>
  <si>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</si>
  <si>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</si>
  <si>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</si>
  <si>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</si>
  <si>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</si>
  <si>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</si>
  <si>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</si>
  <si>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</si>
  <si>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</si>
  <si>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</si>
  <si>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</si>
  <si>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</si>
  <si>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</si>
  <si>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</si>
  <si>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</si>
  <si>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</si>
  <si>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</si>
  <si>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</si>
  <si>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</si>
  <si>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</si>
  <si>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</si>
  <si>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</si>
  <si>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</si>
  <si>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</si>
  <si>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</si>
  <si>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</si>
  <si>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</si>
  <si>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</si>
  <si>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</si>
  <si>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</si>
  <si>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</si>
  <si>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</si>
  <si>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</si>
  <si>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</si>
  <si>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</si>
  <si>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</si>
  <si>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</si>
  <si>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</si>
  <si>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</si>
  <si>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</si>
  <si>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</si>
  <si>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</si>
  <si>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</si>
  <si>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</si>
  <si>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HIDROGEOLOGI (D1D3A09A)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</si>
  <si>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</si>
  <si>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</si>
  <si>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</si>
  <si>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</si>
  <si>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</si>
  <si>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</si>
  <si>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</si>
  <si>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</si>
  <si>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</si>
  <si>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2020D1D007</t>
  </si>
  <si>
    <t>ARIAL</t>
  </si>
  <si>
    <t>2021D1D004</t>
  </si>
  <si>
    <t>M. Sofian</t>
  </si>
  <si>
    <t>2021D1D007</t>
  </si>
  <si>
    <t>ANNISA</t>
  </si>
  <si>
    <t>2021D1D008</t>
  </si>
  <si>
    <t>ARDIANTO</t>
  </si>
  <si>
    <t>2021D1D009</t>
  </si>
  <si>
    <t>FAUZI</t>
  </si>
  <si>
    <t>2021D1D011</t>
  </si>
  <si>
    <t>HUSNI MUBARAK</t>
  </si>
  <si>
    <t>2021D1D012</t>
  </si>
  <si>
    <t>LILIS TRIANI</t>
  </si>
  <si>
    <t>2021D1D013</t>
  </si>
  <si>
    <t>M. RIZKAN</t>
  </si>
  <si>
    <t>2021D1D014</t>
  </si>
  <si>
    <t>MOCH. PERNANDA GUNAWAN</t>
  </si>
  <si>
    <t>2021D1D015</t>
  </si>
  <si>
    <t>MUHAMMAD NAUFAL</t>
  </si>
  <si>
    <t>2021D1D017</t>
  </si>
  <si>
    <t>NURHIDAYAH</t>
  </si>
  <si>
    <t>2021D1D018</t>
  </si>
  <si>
    <t>NURRAHMAH</t>
  </si>
  <si>
    <t>2021D1D021</t>
  </si>
  <si>
    <t>ABDUL AZIS</t>
  </si>
  <si>
    <t>2021D1D022</t>
  </si>
  <si>
    <t>ADYAN ADIB DEWANTARA</t>
  </si>
  <si>
    <t>2021D1D026</t>
  </si>
  <si>
    <t>ANSOR SETIAWAN</t>
  </si>
  <si>
    <t>2021D1D028</t>
  </si>
  <si>
    <t>DAVI PURWANTAMA</t>
  </si>
  <si>
    <t>2021D1D030</t>
  </si>
  <si>
    <t>DEVI MULYANI</t>
  </si>
  <si>
    <t>2021D1D031</t>
  </si>
  <si>
    <t>ERI ARYANTO</t>
  </si>
  <si>
    <t>2021D1D032</t>
  </si>
  <si>
    <t>ERLIN SAPITRI</t>
  </si>
  <si>
    <t>2022D1D019</t>
  </si>
  <si>
    <t>ARIEL WIDYAN PUTRA</t>
  </si>
  <si>
    <t>2022D1D025</t>
  </si>
  <si>
    <t>DESAK MADE GUNANTINI</t>
  </si>
  <si>
    <t>2022D1D026</t>
  </si>
  <si>
    <t>DIANA FITRIANI</t>
  </si>
  <si>
    <t>2022D1D033</t>
  </si>
  <si>
    <t>EDI ZULKARNAIN</t>
  </si>
  <si>
    <t>2022D1D036</t>
  </si>
  <si>
    <t>ELSA KURNIA</t>
  </si>
  <si>
    <t>2022D1D037</t>
  </si>
  <si>
    <t>FADLIN PRASETYA LUANGKALY</t>
  </si>
  <si>
    <t>2022D1D042</t>
  </si>
  <si>
    <t>FERI GUSNANDA</t>
  </si>
  <si>
    <t>2022D1D044</t>
  </si>
  <si>
    <t>FIFIT OCTA SENJA NURHIDAYA</t>
  </si>
  <si>
    <t>2022D1D154</t>
  </si>
  <si>
    <t>MUH. BAITURRIDWAN</t>
  </si>
  <si>
    <t>2022D1D168</t>
  </si>
  <si>
    <t>ROHYAN</t>
  </si>
  <si>
    <t>2022D1D171</t>
  </si>
  <si>
    <t>MUHAMAD ILHAM</t>
  </si>
  <si>
    <t>2022D1D172</t>
  </si>
  <si>
    <t>MUHAMAD SAFRAN</t>
  </si>
  <si>
    <t>2022D1D175</t>
  </si>
  <si>
    <t>M. UDAI</t>
  </si>
  <si>
    <t>Pendahuluan, definisi hidrogeologi dan hidrologi</t>
  </si>
  <si>
    <t>akuifer</t>
  </si>
  <si>
    <t xml:space="preserve">identifikasi lapisan akuifer </t>
  </si>
  <si>
    <t>metode geofisika</t>
  </si>
  <si>
    <t>interpretasi hasil metode geofisika</t>
  </si>
  <si>
    <t>Ujian tengah semester</t>
  </si>
  <si>
    <t>prinsip dan pemodelan aliran air tanah akibat bukaan tambang</t>
  </si>
  <si>
    <t>siklus hidrogeologi</t>
  </si>
  <si>
    <t>permasalahan air tanah dan penanganannya pada pertambangan</t>
  </si>
  <si>
    <t>penyelidikan lapangan</t>
  </si>
  <si>
    <t>studi kasus</t>
  </si>
  <si>
    <t>Ujian akhir semester</t>
  </si>
  <si>
    <t>Introduction, definition of hydrogeology and hydrology.</t>
  </si>
  <si>
    <t>hydrogeological cycles.</t>
  </si>
  <si>
    <t>Aquifer</t>
  </si>
  <si>
    <t>Identification of aquifer layers</t>
  </si>
  <si>
    <t>geophysical methods.</t>
  </si>
  <si>
    <t>interpretation of the results of geophysical methods.</t>
  </si>
  <si>
    <t>Midterm exams.</t>
  </si>
  <si>
    <t>Principles and Modelling of Groundwater Flow Due to Mine Openings</t>
  </si>
  <si>
    <t>Groundwater Problems and Their Treatment in Mining</t>
  </si>
  <si>
    <t>Field Inquiry</t>
  </si>
  <si>
    <t>Case Study</t>
  </si>
  <si>
    <t>Final semester exams</t>
  </si>
  <si>
    <t>termasuk kehadiran, sikap, keaktifan di kelas</t>
  </si>
  <si>
    <t>including attendance, attitude, and activeness in class</t>
  </si>
  <si>
    <t>dilaksanakan di awal, pertengahan atau di akhir kuliah tanpa pemberitahuan untuk melihat tingkat kepahaman mahasiswa terhadap materi yang disampaikan pada saat itu</t>
  </si>
  <si>
    <t>carried out at the beginning, middle or end of the lecture without notice to see the level of students' understanding of the material presented at that time</t>
  </si>
  <si>
    <t>Tugas diberikan secara berkala sesuai dengan materi yang dibahas</t>
  </si>
  <si>
    <t>Assignments are given periodically according to the material discussed.</t>
  </si>
  <si>
    <t>dilakukan di pertemuan ke delapan. Materi UTS adalah materi pertemuan pertama hingga ketujuh</t>
  </si>
  <si>
    <t>was carried out at the eighth meeting. UTS materials are the first to seventh meeting materials.</t>
  </si>
  <si>
    <t>dilakukan di pertemuan terakhir. Materi UAS adalah materi pertemuan ke sembilan hingga ke lima belas</t>
  </si>
  <si>
    <t>The final semester exam was held at the last meeting. UAS material is the material of the ninth to fifteenth meeting.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</si>
</sst>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</font>
    <font>
      <sz val="9"/>
      <color rgb="FF111111"/>
      <name val="Arial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  <xf numFmtId="0" fontId="2" fillId="0" borderId="0" xfId="0" applyFont="1"/>
    <xf numFmtId="0" fontId="2" fillId="0" borderId="0" xfId="0" applyFont="1" applyProtection="1">
      <protection locked="0"/>
    </xf>
    <xf numFmtId="0" fontId="3" fillId="0" borderId="0" xfId="0" applyFont="1" applyProtection="1">
      <protection locked="0"/>
    </xf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B6" workbookViewId="0">
      <selection activeCell="C25" sqref="B10:C25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139</v>
      </c>
      <c r="C10" s="13" t="s">
        <v>151</v>
      </c>
      <c r="D10">
        <v>1234582177</v>
      </c>
    </row>
    <row r="11" spans="1:4" x14ac:dyDescent="0.35">
      <c r="A11">
        <v>2</v>
      </c>
      <c r="B11" s="3" t="s">
        <v>146</v>
      </c>
      <c r="C11" s="13" t="s">
        <v>152</v>
      </c>
      <c r="D11">
        <v>1234582177</v>
      </c>
    </row>
    <row r="12" spans="1:4" x14ac:dyDescent="0.35">
      <c r="A12">
        <v>3</v>
      </c>
      <c r="B12" s="3" t="s">
        <v>140</v>
      </c>
      <c r="C12" s="13" t="s">
        <v>153</v>
      </c>
      <c r="D12">
        <v>1234582177</v>
      </c>
    </row>
    <row r="13" spans="1:4" x14ac:dyDescent="0.35">
      <c r="A13">
        <v>4</v>
      </c>
      <c r="B13" s="3" t="s">
        <v>140</v>
      </c>
      <c r="C13" s="13" t="s">
        <v>153</v>
      </c>
      <c r="D13">
        <v>1234582177</v>
      </c>
    </row>
    <row r="14" spans="1:4" x14ac:dyDescent="0.35">
      <c r="A14">
        <v>5</v>
      </c>
      <c r="B14" s="3" t="s">
        <v>141</v>
      </c>
      <c r="C14" s="13" t="s">
        <v>154</v>
      </c>
      <c r="D14">
        <v>1234582177</v>
      </c>
    </row>
    <row r="15" spans="1:4" x14ac:dyDescent="0.35">
      <c r="A15">
        <v>6</v>
      </c>
      <c r="B15" s="3" t="s">
        <v>142</v>
      </c>
      <c r="C15" s="13" t="s">
        <v>155</v>
      </c>
      <c r="D15">
        <v>1234582177</v>
      </c>
    </row>
    <row r="16" spans="1:4" x14ac:dyDescent="0.35">
      <c r="A16">
        <v>7</v>
      </c>
      <c r="B16" s="3" t="s">
        <v>143</v>
      </c>
      <c r="C16" s="13" t="s">
        <v>156</v>
      </c>
      <c r="D16">
        <v>1234582177</v>
      </c>
    </row>
    <row r="17" spans="1:4" x14ac:dyDescent="0.35">
      <c r="A17">
        <v>8</v>
      </c>
      <c r="B17" s="3" t="s">
        <v>144</v>
      </c>
      <c r="C17" s="13" t="s">
        <v>157</v>
      </c>
      <c r="D17">
        <v>1234582177</v>
      </c>
    </row>
    <row r="18" spans="1:4" x14ac:dyDescent="0.35">
      <c r="A18">
        <v>9</v>
      </c>
      <c r="B18" s="3" t="s">
        <v>145</v>
      </c>
      <c r="C18" s="13" t="s">
        <v>158</v>
      </c>
      <c r="D18">
        <v>1234582177</v>
      </c>
    </row>
    <row r="19" spans="1:4" x14ac:dyDescent="0.35">
      <c r="A19">
        <v>10</v>
      </c>
      <c r="B19" s="3" t="s">
        <v>145</v>
      </c>
      <c r="C19" s="13" t="s">
        <v>158</v>
      </c>
      <c r="D19">
        <v>1234582177</v>
      </c>
    </row>
    <row r="20" spans="1:4" x14ac:dyDescent="0.35">
      <c r="A20">
        <v>11</v>
      </c>
      <c r="B20" s="3" t="s">
        <v>147</v>
      </c>
      <c r="C20" s="13" t="s">
        <v>159</v>
      </c>
      <c r="D20">
        <v>1234582177</v>
      </c>
    </row>
    <row r="21" spans="1:4" x14ac:dyDescent="0.35">
      <c r="A21">
        <v>12</v>
      </c>
      <c r="B21" s="3" t="s">
        <v>148</v>
      </c>
      <c r="C21" s="13" t="s">
        <v>160</v>
      </c>
      <c r="D21">
        <v>1234582177</v>
      </c>
    </row>
    <row r="22" spans="1:4" x14ac:dyDescent="0.35">
      <c r="A22">
        <v>13</v>
      </c>
      <c r="B22" s="3" t="s">
        <v>149</v>
      </c>
      <c r="C22" s="13" t="s">
        <v>161</v>
      </c>
      <c r="D22">
        <v>1234582177</v>
      </c>
    </row>
    <row r="23" spans="1:4" x14ac:dyDescent="0.35">
      <c r="A23">
        <v>14</v>
      </c>
      <c r="B23" s="3" t="s">
        <v>149</v>
      </c>
      <c r="C23" s="13" t="s">
        <v>161</v>
      </c>
      <c r="D23">
        <v>1234582177</v>
      </c>
    </row>
    <row r="24" spans="1:4" x14ac:dyDescent="0.35">
      <c r="A24">
        <v>15</v>
      </c>
      <c r="B24" s="3" t="s">
        <v>149</v>
      </c>
      <c r="C24" s="13" t="s">
        <v>161</v>
      </c>
      <c r="D24">
        <v>1234582177</v>
      </c>
    </row>
    <row r="25" spans="1:4" x14ac:dyDescent="0.35">
      <c r="A25">
        <v>16</v>
      </c>
      <c r="B25" s="3" t="s">
        <v>150</v>
      </c>
      <c r="C25" s="13" t="s">
        <v>162</v>
      </c>
      <c r="D25">
        <v>1234582177</v>
      </c>
    </row>
  </sheetData>
  <sheetProtection password="EE11" sheet="1"/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topLeftCell="C1" workbookViewId="0">
      <selection activeCell="E15" sqref="E15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5">
      <c r="A10">
        <v>1</v>
      </c>
      <c r="B10" t="s">
        <v>59</v>
      </c>
      <c r="C10" s="9">
        <v>0.2</v>
      </c>
      <c r="D10" s="3" t="s">
        <v>163</v>
      </c>
      <c r="E10" s="14" t="s">
        <v>164</v>
      </c>
      <c r="F10">
        <v>1234582177</v>
      </c>
    </row>
    <row r="11" spans="1:6" x14ac:dyDescent="0.35">
      <c r="A11">
        <v>2</v>
      </c>
      <c r="B11" t="s">
        <v>60</v>
      </c>
      <c r="C11" s="9">
        <v>0</v>
      </c>
      <c r="D11" s="3"/>
      <c r="E11" s="3"/>
      <c r="F11">
        <v>1234582177</v>
      </c>
    </row>
    <row r="12" spans="1:6" x14ac:dyDescent="0.35">
      <c r="A12">
        <v>3</v>
      </c>
      <c r="B12" t="s">
        <v>61</v>
      </c>
      <c r="C12" s="9">
        <v>0.1</v>
      </c>
      <c r="D12" s="3" t="s">
        <v>165</v>
      </c>
      <c r="E12" s="14" t="s">
        <v>166</v>
      </c>
      <c r="F12">
        <v>1234582177</v>
      </c>
    </row>
    <row r="13" spans="1:6" x14ac:dyDescent="0.35">
      <c r="A13">
        <v>4</v>
      </c>
      <c r="B13" t="s">
        <v>62</v>
      </c>
      <c r="C13" s="9">
        <v>0.3</v>
      </c>
      <c r="D13" s="3" t="s">
        <v>167</v>
      </c>
      <c r="E13" s="14" t="s">
        <v>168</v>
      </c>
      <c r="F13">
        <v>1234582177</v>
      </c>
    </row>
    <row r="14" spans="1:6" x14ac:dyDescent="0.35">
      <c r="A14">
        <v>5</v>
      </c>
      <c r="B14" t="s">
        <v>63</v>
      </c>
      <c r="C14" s="9">
        <v>0.15</v>
      </c>
      <c r="D14" s="3" t="s">
        <v>169</v>
      </c>
      <c r="E14" s="14" t="s">
        <v>170</v>
      </c>
      <c r="F14">
        <v>1234582177</v>
      </c>
    </row>
    <row r="15" spans="1:6" x14ac:dyDescent="0.35">
      <c r="A15">
        <v>6</v>
      </c>
      <c r="B15" t="s">
        <v>64</v>
      </c>
      <c r="C15" s="9">
        <v>0.25</v>
      </c>
      <c r="D15" s="15" t="s">
        <v>171</v>
      </c>
      <c r="E15" s="14" t="s">
        <v>172</v>
      </c>
      <c r="F15">
        <v>1234582177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6"/>
  <sheetViews>
    <sheetView tabSelected="1" view="pageBreakPreview" topLeftCell="A17" zoomScale="85" zoomScaleNormal="100" zoomScaleSheetLayoutView="85" workbookViewId="0">
      <selection activeCell="L38" sqref="L38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 t="s">
        <v>75</v>
      </c>
      <c r="C5" t="s">
        <v>76</v>
      </c>
      <c r="D5">
        <v>153387</v>
      </c>
      <c r="E5" t="s">
        <v>1</v>
      </c>
      <c r="F5" t="s">
        <v>3</v>
      </c>
      <c r="G5" s="3">
        <v>83.33</v>
      </c>
      <c r="H5" s="3"/>
      <c r="I5" s="3">
        <v>80</v>
      </c>
      <c r="J5" s="3">
        <v>80</v>
      </c>
      <c r="K5" s="3">
        <v>80</v>
      </c>
      <c r="L5" s="3">
        <v>75</v>
      </c>
      <c r="M5">
        <f>G5*Komponen!C10 + H5*Komponen!C11 + I5*Komponen!C12 + J5*Komponen!C13 + K5*Komponen!C14 + L5*Komponen!C15</f>
        <v>79.415999999999997</v>
      </c>
      <c r="N5" t="str">
        <f t="shared" ref="N5:N36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A-</v>
      </c>
    </row>
    <row r="6" spans="1:14" x14ac:dyDescent="0.35">
      <c r="A6">
        <v>2</v>
      </c>
      <c r="B6" t="s">
        <v>77</v>
      </c>
      <c r="C6" t="s">
        <v>78</v>
      </c>
      <c r="D6">
        <v>154366</v>
      </c>
      <c r="E6" t="s">
        <v>1</v>
      </c>
      <c r="F6" t="s">
        <v>3</v>
      </c>
      <c r="G6" s="3">
        <v>100</v>
      </c>
      <c r="H6" s="3"/>
      <c r="I6" s="3">
        <v>80</v>
      </c>
      <c r="J6" s="3">
        <v>50</v>
      </c>
      <c r="K6" s="3">
        <v>80</v>
      </c>
      <c r="L6" s="3">
        <v>60</v>
      </c>
      <c r="M6">
        <f>G6*Komponen!C10 + H6*Komponen!C11 + I6*Komponen!C12 + J6*Komponen!C13 + K6*Komponen!C14 + L6*Komponen!C15</f>
        <v>70</v>
      </c>
      <c r="N6" t="str">
        <f t="shared" si="0"/>
        <v>B+</v>
      </c>
    </row>
    <row r="7" spans="1:14" x14ac:dyDescent="0.35">
      <c r="A7">
        <v>3</v>
      </c>
      <c r="B7" t="s">
        <v>79</v>
      </c>
      <c r="C7" t="s">
        <v>80</v>
      </c>
      <c r="D7">
        <v>156518</v>
      </c>
      <c r="E7" t="s">
        <v>1</v>
      </c>
      <c r="F7" t="s">
        <v>3</v>
      </c>
      <c r="G7" s="3">
        <v>100</v>
      </c>
      <c r="H7" s="3"/>
      <c r="I7" s="3">
        <v>80</v>
      </c>
      <c r="J7" s="3">
        <v>80</v>
      </c>
      <c r="K7" s="3">
        <v>80</v>
      </c>
      <c r="L7" s="3">
        <v>50</v>
      </c>
      <c r="M7">
        <f>G7*Komponen!C10 + H7*Komponen!C11 + I7*Komponen!C12 + J7*Komponen!C13 + K7*Komponen!C14 + L7*Komponen!C15</f>
        <v>76.5</v>
      </c>
      <c r="N7" t="str">
        <f t="shared" si="0"/>
        <v>A-</v>
      </c>
    </row>
    <row r="8" spans="1:14" x14ac:dyDescent="0.35">
      <c r="A8">
        <v>4</v>
      </c>
      <c r="B8" t="s">
        <v>81</v>
      </c>
      <c r="C8" t="s">
        <v>82</v>
      </c>
      <c r="D8">
        <v>156185</v>
      </c>
      <c r="E8" t="s">
        <v>1</v>
      </c>
      <c r="F8" t="s">
        <v>3</v>
      </c>
      <c r="G8" s="3">
        <v>100</v>
      </c>
      <c r="H8" s="3"/>
      <c r="I8" s="3">
        <v>80</v>
      </c>
      <c r="J8" s="3">
        <v>80</v>
      </c>
      <c r="K8" s="3">
        <v>80</v>
      </c>
      <c r="L8" s="3">
        <v>70</v>
      </c>
      <c r="M8">
        <f>G8*Komponen!C10 + H8*Komponen!C11 + I8*Komponen!C12 + J8*Komponen!C13 + K8*Komponen!C14 + L8*Komponen!C15</f>
        <v>81.5</v>
      </c>
      <c r="N8" t="str">
        <f t="shared" si="0"/>
        <v>A</v>
      </c>
    </row>
    <row r="9" spans="1:14" x14ac:dyDescent="0.35">
      <c r="A9">
        <v>5</v>
      </c>
      <c r="B9" t="s">
        <v>83</v>
      </c>
      <c r="C9" t="s">
        <v>84</v>
      </c>
      <c r="D9">
        <v>156590</v>
      </c>
      <c r="E9" t="s">
        <v>1</v>
      </c>
      <c r="F9" t="s">
        <v>3</v>
      </c>
      <c r="G9" s="3">
        <v>100</v>
      </c>
      <c r="H9" s="3"/>
      <c r="I9" s="3">
        <v>80</v>
      </c>
      <c r="J9" s="3">
        <v>77.5</v>
      </c>
      <c r="K9" s="3">
        <v>80</v>
      </c>
      <c r="L9" s="3">
        <v>50</v>
      </c>
      <c r="M9">
        <f>G9*Komponen!C10 + H9*Komponen!C11 + I9*Komponen!C12 + J9*Komponen!C13 + K9*Komponen!C14 + L9*Komponen!C15</f>
        <v>75.75</v>
      </c>
      <c r="N9" t="str">
        <f t="shared" si="0"/>
        <v>A-</v>
      </c>
    </row>
    <row r="10" spans="1:14" x14ac:dyDescent="0.35">
      <c r="A10">
        <v>6</v>
      </c>
      <c r="B10" t="s">
        <v>85</v>
      </c>
      <c r="C10" t="s">
        <v>86</v>
      </c>
      <c r="D10">
        <v>156369</v>
      </c>
      <c r="E10" t="s">
        <v>1</v>
      </c>
      <c r="F10" t="s">
        <v>3</v>
      </c>
      <c r="G10" s="3">
        <v>100</v>
      </c>
      <c r="H10" s="3"/>
      <c r="I10" s="3">
        <v>80</v>
      </c>
      <c r="J10" s="3">
        <v>80</v>
      </c>
      <c r="K10" s="3">
        <v>80</v>
      </c>
      <c r="L10" s="3">
        <v>50</v>
      </c>
      <c r="M10">
        <f>G10*Komponen!C10 + H10*Komponen!C11 + I10*Komponen!C12 + J10*Komponen!C13 + K10*Komponen!C14 + L10*Komponen!C15</f>
        <v>76.5</v>
      </c>
      <c r="N10" t="str">
        <f t="shared" si="0"/>
        <v>A-</v>
      </c>
    </row>
    <row r="11" spans="1:14" x14ac:dyDescent="0.35">
      <c r="A11">
        <v>7</v>
      </c>
      <c r="B11" t="s">
        <v>87</v>
      </c>
      <c r="C11" t="s">
        <v>88</v>
      </c>
      <c r="D11">
        <v>155829</v>
      </c>
      <c r="E11" t="s">
        <v>1</v>
      </c>
      <c r="F11" t="s">
        <v>3</v>
      </c>
      <c r="G11" s="3">
        <v>100</v>
      </c>
      <c r="H11" s="3"/>
      <c r="I11" s="3">
        <v>80</v>
      </c>
      <c r="J11" s="3">
        <v>80</v>
      </c>
      <c r="K11" s="3">
        <v>80</v>
      </c>
      <c r="L11" s="3">
        <v>50</v>
      </c>
      <c r="M11">
        <f>G11*Komponen!C10 + H11*Komponen!C11 + I11*Komponen!C12 + J11*Komponen!C13 + K11*Komponen!C14 + L11*Komponen!C15</f>
        <v>76.5</v>
      </c>
      <c r="N11" t="str">
        <f t="shared" si="0"/>
        <v>A-</v>
      </c>
    </row>
    <row r="12" spans="1:14" x14ac:dyDescent="0.35">
      <c r="A12">
        <v>8</v>
      </c>
      <c r="B12" t="s">
        <v>89</v>
      </c>
      <c r="C12" t="s">
        <v>90</v>
      </c>
      <c r="D12">
        <v>155930</v>
      </c>
      <c r="E12" t="s">
        <v>1</v>
      </c>
      <c r="F12" t="s">
        <v>3</v>
      </c>
      <c r="G12" s="3">
        <v>83.33</v>
      </c>
      <c r="H12" s="3"/>
      <c r="I12" s="3">
        <v>80</v>
      </c>
      <c r="J12" s="3">
        <v>80</v>
      </c>
      <c r="K12" s="3">
        <v>80</v>
      </c>
      <c r="L12" s="3">
        <v>60</v>
      </c>
      <c r="M12">
        <f>G12*Komponen!C10 + H12*Komponen!C11 + I12*Komponen!C12 + J12*Komponen!C13 + K12*Komponen!C14 + L12*Komponen!C15</f>
        <v>75.665999999999997</v>
      </c>
      <c r="N12" t="str">
        <f t="shared" si="0"/>
        <v>A-</v>
      </c>
    </row>
    <row r="13" spans="1:14" x14ac:dyDescent="0.35">
      <c r="A13">
        <v>9</v>
      </c>
      <c r="B13" t="s">
        <v>91</v>
      </c>
      <c r="C13" t="s">
        <v>92</v>
      </c>
      <c r="D13">
        <v>156523</v>
      </c>
      <c r="E13" t="s">
        <v>1</v>
      </c>
      <c r="F13" t="s">
        <v>3</v>
      </c>
      <c r="G13" s="3">
        <v>16.670000000000002</v>
      </c>
      <c r="H13" s="3"/>
      <c r="I13" s="3">
        <v>80</v>
      </c>
      <c r="J13" s="3">
        <v>0</v>
      </c>
      <c r="K13" s="3">
        <v>80</v>
      </c>
      <c r="L13" s="3">
        <v>40</v>
      </c>
      <c r="M13">
        <f>G13*Komponen!C10 + H13*Komponen!C11 + I13*Komponen!C12 + J13*Komponen!C13 + K13*Komponen!C14 + L13*Komponen!C15</f>
        <v>33.334000000000003</v>
      </c>
      <c r="N13" t="str">
        <f t="shared" si="0"/>
        <v>D</v>
      </c>
    </row>
    <row r="14" spans="1:14" x14ac:dyDescent="0.35">
      <c r="A14">
        <v>10</v>
      </c>
      <c r="B14" t="s">
        <v>93</v>
      </c>
      <c r="C14" t="s">
        <v>94</v>
      </c>
      <c r="D14">
        <v>156950</v>
      </c>
      <c r="E14" t="s">
        <v>1</v>
      </c>
      <c r="F14" t="s">
        <v>3</v>
      </c>
      <c r="G14" s="3">
        <v>91.67</v>
      </c>
      <c r="H14" s="3"/>
      <c r="I14" s="3">
        <v>80</v>
      </c>
      <c r="J14" s="3">
        <v>77.5</v>
      </c>
      <c r="K14" s="3">
        <v>80</v>
      </c>
      <c r="L14" s="3">
        <v>60</v>
      </c>
      <c r="M14">
        <f>G14*Komponen!C10 + H14*Komponen!C11 + I14*Komponen!C12 + J14*Komponen!C13 + K14*Komponen!C14 + L14*Komponen!C15</f>
        <v>76.584000000000003</v>
      </c>
      <c r="N14" t="str">
        <f t="shared" si="0"/>
        <v>A-</v>
      </c>
    </row>
    <row r="15" spans="1:14" x14ac:dyDescent="0.35">
      <c r="A15">
        <v>11</v>
      </c>
      <c r="B15" t="s">
        <v>95</v>
      </c>
      <c r="C15" t="s">
        <v>96</v>
      </c>
      <c r="D15">
        <v>156177</v>
      </c>
      <c r="E15" t="s">
        <v>1</v>
      </c>
      <c r="F15" t="s">
        <v>3</v>
      </c>
      <c r="G15" s="3">
        <v>91.67</v>
      </c>
      <c r="H15" s="3"/>
      <c r="I15" s="3">
        <v>80</v>
      </c>
      <c r="J15" s="3">
        <v>80</v>
      </c>
      <c r="K15" s="3">
        <v>80</v>
      </c>
      <c r="L15" s="3">
        <v>60</v>
      </c>
      <c r="M15">
        <f>G15*Komponen!C10 + H15*Komponen!C11 + I15*Komponen!C12 + J15*Komponen!C13 + K15*Komponen!C14 + L15*Komponen!C15</f>
        <v>77.334000000000003</v>
      </c>
      <c r="N15" t="str">
        <f t="shared" si="0"/>
        <v>A-</v>
      </c>
    </row>
    <row r="16" spans="1:14" x14ac:dyDescent="0.35">
      <c r="A16">
        <v>12</v>
      </c>
      <c r="B16" t="s">
        <v>97</v>
      </c>
      <c r="C16" t="s">
        <v>98</v>
      </c>
      <c r="D16">
        <v>155920</v>
      </c>
      <c r="E16" t="s">
        <v>1</v>
      </c>
      <c r="F16" t="s">
        <v>3</v>
      </c>
      <c r="G16" s="3">
        <v>83.33</v>
      </c>
      <c r="H16" s="3"/>
      <c r="I16" s="3">
        <v>80</v>
      </c>
      <c r="J16" s="3">
        <v>85</v>
      </c>
      <c r="K16" s="3">
        <v>80</v>
      </c>
      <c r="L16" s="3">
        <v>60</v>
      </c>
      <c r="M16">
        <f>G16*Komponen!C10 + H16*Komponen!C11 + I16*Komponen!C12 + J16*Komponen!C13 + K16*Komponen!C14 + L16*Komponen!C15</f>
        <v>77.165999999999997</v>
      </c>
      <c r="N16" t="str">
        <f t="shared" si="0"/>
        <v>A-</v>
      </c>
    </row>
    <row r="17" spans="1:14" x14ac:dyDescent="0.35">
      <c r="A17">
        <v>13</v>
      </c>
      <c r="B17" t="s">
        <v>99</v>
      </c>
      <c r="C17" t="s">
        <v>100</v>
      </c>
      <c r="D17">
        <v>156826</v>
      </c>
      <c r="E17" t="s">
        <v>1</v>
      </c>
      <c r="F17" t="s">
        <v>3</v>
      </c>
      <c r="G17" s="3">
        <v>8.11</v>
      </c>
      <c r="H17" s="3"/>
      <c r="I17" s="3">
        <v>0</v>
      </c>
      <c r="J17" s="3">
        <v>0</v>
      </c>
      <c r="K17" s="3">
        <v>0</v>
      </c>
      <c r="L17" s="3">
        <v>0</v>
      </c>
      <c r="M17">
        <f>G17*Komponen!C10 + H17*Komponen!C11 + I17*Komponen!C12 + J17*Komponen!C13 + K17*Komponen!C14 + L17*Komponen!C15</f>
        <v>1.6219999999999999</v>
      </c>
      <c r="N17" t="str">
        <f t="shared" si="0"/>
        <v>E</v>
      </c>
    </row>
    <row r="18" spans="1:14" x14ac:dyDescent="0.35">
      <c r="A18">
        <v>14</v>
      </c>
      <c r="B18" t="s">
        <v>101</v>
      </c>
      <c r="C18" t="s">
        <v>102</v>
      </c>
      <c r="D18">
        <v>156082</v>
      </c>
      <c r="E18" t="s">
        <v>1</v>
      </c>
      <c r="F18" t="s">
        <v>3</v>
      </c>
      <c r="G18" s="3">
        <v>91.67</v>
      </c>
      <c r="H18" s="3"/>
      <c r="I18" s="3">
        <v>80</v>
      </c>
      <c r="J18" s="3">
        <v>80</v>
      </c>
      <c r="K18" s="3">
        <v>80</v>
      </c>
      <c r="L18" s="3">
        <v>75</v>
      </c>
      <c r="M18">
        <f>G18*Komponen!C10 + H18*Komponen!C11 + I18*Komponen!C12 + J18*Komponen!C13 + K18*Komponen!C14 + L18*Komponen!C15</f>
        <v>81.084000000000003</v>
      </c>
      <c r="N18" t="str">
        <f t="shared" si="0"/>
        <v>A</v>
      </c>
    </row>
    <row r="19" spans="1:14" x14ac:dyDescent="0.35">
      <c r="A19">
        <v>15</v>
      </c>
      <c r="B19" t="s">
        <v>103</v>
      </c>
      <c r="C19" t="s">
        <v>104</v>
      </c>
      <c r="D19">
        <v>156341</v>
      </c>
      <c r="E19" t="s">
        <v>1</v>
      </c>
      <c r="F19" t="s">
        <v>3</v>
      </c>
      <c r="G19" s="3">
        <v>91.67</v>
      </c>
      <c r="H19" s="3"/>
      <c r="I19" s="3">
        <v>80</v>
      </c>
      <c r="J19" s="3">
        <v>80</v>
      </c>
      <c r="K19" s="3">
        <v>80</v>
      </c>
      <c r="L19" s="3">
        <v>80</v>
      </c>
      <c r="M19">
        <f>G19*Komponen!C10 + H19*Komponen!C11 + I19*Komponen!C12 + J19*Komponen!C13 + K19*Komponen!C14 + L19*Komponen!C15</f>
        <v>82.334000000000003</v>
      </c>
      <c r="N19" t="str">
        <f t="shared" si="0"/>
        <v>A</v>
      </c>
    </row>
    <row r="20" spans="1:14" x14ac:dyDescent="0.35">
      <c r="A20">
        <v>16</v>
      </c>
      <c r="B20" t="s">
        <v>105</v>
      </c>
      <c r="C20" t="s">
        <v>106</v>
      </c>
      <c r="D20">
        <v>157135</v>
      </c>
      <c r="E20" t="s">
        <v>1</v>
      </c>
      <c r="F20" t="s">
        <v>3</v>
      </c>
      <c r="G20" s="3">
        <v>100</v>
      </c>
      <c r="H20" s="3"/>
      <c r="I20" s="3">
        <v>80</v>
      </c>
      <c r="J20" s="3">
        <v>50</v>
      </c>
      <c r="K20" s="3">
        <v>80</v>
      </c>
      <c r="L20" s="3">
        <v>60</v>
      </c>
      <c r="M20">
        <f>G20*Komponen!C10 + H20*Komponen!C11 + I20*Komponen!C12 + J20*Komponen!C13 + K20*Komponen!C14 + L20*Komponen!C15</f>
        <v>70</v>
      </c>
      <c r="N20" t="str">
        <f t="shared" si="0"/>
        <v>B+</v>
      </c>
    </row>
    <row r="21" spans="1:14" x14ac:dyDescent="0.35">
      <c r="A21">
        <v>17</v>
      </c>
      <c r="B21" t="s">
        <v>107</v>
      </c>
      <c r="C21" t="s">
        <v>108</v>
      </c>
      <c r="D21">
        <v>156800</v>
      </c>
      <c r="E21" t="s">
        <v>1</v>
      </c>
      <c r="F21" t="s">
        <v>3</v>
      </c>
      <c r="G21" s="3">
        <v>100</v>
      </c>
      <c r="H21" s="3"/>
      <c r="I21" s="3">
        <v>80</v>
      </c>
      <c r="J21" s="3">
        <v>50</v>
      </c>
      <c r="K21" s="3">
        <v>80</v>
      </c>
      <c r="L21" s="3">
        <v>60</v>
      </c>
      <c r="M21">
        <f>G21*Komponen!C10 + H21*Komponen!C11 + I21*Komponen!C12 + J21*Komponen!C13 + K21*Komponen!C14 + L21*Komponen!C15</f>
        <v>70</v>
      </c>
      <c r="N21" t="str">
        <f t="shared" si="0"/>
        <v>B+</v>
      </c>
    </row>
    <row r="22" spans="1:14" x14ac:dyDescent="0.35">
      <c r="A22">
        <v>18</v>
      </c>
      <c r="B22" t="s">
        <v>109</v>
      </c>
      <c r="C22" t="s">
        <v>110</v>
      </c>
      <c r="D22">
        <v>152455</v>
      </c>
      <c r="E22" t="s">
        <v>1</v>
      </c>
      <c r="F22" t="s">
        <v>3</v>
      </c>
      <c r="G22" s="3">
        <v>91.67</v>
      </c>
      <c r="H22" s="3"/>
      <c r="I22" s="3">
        <v>80</v>
      </c>
      <c r="J22" s="3">
        <v>77.5</v>
      </c>
      <c r="K22" s="3">
        <v>80</v>
      </c>
      <c r="L22" s="3">
        <v>50</v>
      </c>
      <c r="M22">
        <f>G22*Komponen!C10 + H22*Komponen!C11 + I22*Komponen!C12 + J22*Komponen!C13 + K22*Komponen!C14 + L22*Komponen!C15</f>
        <v>74.084000000000003</v>
      </c>
      <c r="N22" t="str">
        <f t="shared" si="0"/>
        <v>B+</v>
      </c>
    </row>
    <row r="23" spans="1:14" x14ac:dyDescent="0.35">
      <c r="A23">
        <v>19</v>
      </c>
      <c r="B23" t="s">
        <v>111</v>
      </c>
      <c r="C23" t="s">
        <v>112</v>
      </c>
      <c r="D23">
        <v>156834</v>
      </c>
      <c r="E23" t="s">
        <v>1</v>
      </c>
      <c r="F23" t="s">
        <v>3</v>
      </c>
      <c r="G23" s="3">
        <v>0</v>
      </c>
      <c r="H23" s="3"/>
      <c r="I23" s="3">
        <v>80</v>
      </c>
      <c r="J23" s="3">
        <v>0</v>
      </c>
      <c r="K23" s="3">
        <v>80</v>
      </c>
      <c r="L23" s="3">
        <v>50</v>
      </c>
      <c r="M23">
        <f>G23*Komponen!C10 + H23*Komponen!C11 + I23*Komponen!C12 + J23*Komponen!C13 + K23*Komponen!C14 + L23*Komponen!C15</f>
        <v>32.5</v>
      </c>
      <c r="N23" t="str">
        <f t="shared" si="0"/>
        <v>D</v>
      </c>
    </row>
    <row r="24" spans="1:14" x14ac:dyDescent="0.35">
      <c r="A24">
        <v>20</v>
      </c>
      <c r="B24" t="s">
        <v>113</v>
      </c>
      <c r="C24" t="s">
        <v>114</v>
      </c>
      <c r="D24">
        <v>154729</v>
      </c>
      <c r="E24" t="s">
        <v>1</v>
      </c>
      <c r="F24" t="s">
        <v>3</v>
      </c>
      <c r="G24" s="3">
        <v>100</v>
      </c>
      <c r="H24" s="3"/>
      <c r="I24" s="3">
        <v>80</v>
      </c>
      <c r="J24" s="3">
        <v>77.5</v>
      </c>
      <c r="K24" s="3">
        <v>80</v>
      </c>
      <c r="L24" s="3">
        <v>50</v>
      </c>
      <c r="M24">
        <f>G24*Komponen!C10 + H24*Komponen!C11 + I24*Komponen!C12 + J24*Komponen!C13 + K24*Komponen!C14 + L24*Komponen!C15</f>
        <v>75.75</v>
      </c>
      <c r="N24" t="str">
        <f>IF(AND(ISBLANK(G24), ISBLANK(H24), ISBLANK(I24), ISBLANK(J24), ISBLANK(K24), ISBLANK(L24)), "T", IF(M24&lt;=0.99, "T", IF(M24&lt;=24.99, "E", IF(M24&lt;=49.99, "D", IF(M24&lt;=54.99, "C", IF(M24&lt;=59.99, "C+", IF(M24&lt;=64.99, "B-", IF(M24&lt;=69.99, "B", IF(M24&lt;=74.99, "B+", IF(M24&lt;=79.99, "A-", IF(M24&lt;=100, "A")))))))))))</f>
        <v>A-</v>
      </c>
    </row>
    <row r="25" spans="1:14" x14ac:dyDescent="0.35">
      <c r="A25">
        <v>21</v>
      </c>
      <c r="B25" t="s">
        <v>115</v>
      </c>
      <c r="C25" t="s">
        <v>116</v>
      </c>
      <c r="D25">
        <v>154745</v>
      </c>
      <c r="E25" t="s">
        <v>1</v>
      </c>
      <c r="F25" t="s">
        <v>3</v>
      </c>
      <c r="G25" s="3">
        <v>100</v>
      </c>
      <c r="H25" s="3"/>
      <c r="I25" s="3">
        <v>80</v>
      </c>
      <c r="J25" s="3">
        <v>80</v>
      </c>
      <c r="K25" s="3">
        <v>80</v>
      </c>
      <c r="L25" s="3">
        <v>50</v>
      </c>
      <c r="M25">
        <f>G25*Komponen!C10 + H25*Komponen!C11 + I25*Komponen!C12 + J25*Komponen!C13 + K25*Komponen!C14 + L25*Komponen!C15</f>
        <v>76.5</v>
      </c>
      <c r="N25" t="str">
        <f>IF(AND(ISBLANK(G25), ISBLANK(H25), ISBLANK(I25), ISBLANK(J25), ISBLANK(K25), ISBLANK(L25)), "T", IF(M25&lt;=0.99, "T", IF(M25&lt;=24.99, "E", IF(M25&lt;=49.99, "D", IF(M25&lt;=54.99, "C", IF(M25&lt;=59.99, "C+", IF(M25&lt;=64.99, "B-", IF(M25&lt;=69.99, "B", IF(M25&lt;=74.99, "B+", IF(M25&lt;=79.99, "A-", IF(M25&lt;=100, "A")))))))))))</f>
        <v>A-</v>
      </c>
    </row>
    <row r="26" spans="1:14" x14ac:dyDescent="0.35">
      <c r="A26">
        <v>22</v>
      </c>
      <c r="B26" t="s">
        <v>117</v>
      </c>
      <c r="C26" t="s">
        <v>118</v>
      </c>
      <c r="D26">
        <v>155921</v>
      </c>
      <c r="E26" t="s">
        <v>1</v>
      </c>
      <c r="F26" t="s">
        <v>3</v>
      </c>
      <c r="G26" s="3">
        <v>100</v>
      </c>
      <c r="H26" s="3"/>
      <c r="I26" s="3">
        <v>80</v>
      </c>
      <c r="J26" s="3">
        <v>85</v>
      </c>
      <c r="K26" s="3">
        <v>80</v>
      </c>
      <c r="L26" s="3">
        <v>50</v>
      </c>
      <c r="M26">
        <f>G26*Komponen!C10 + H26*Komponen!C11 + I26*Komponen!C12 + J26*Komponen!C13 + K26*Komponen!C14 + L26*Komponen!C15</f>
        <v>78</v>
      </c>
      <c r="N26" t="str">
        <f>IF(AND(ISBLANK(G26), ISBLANK(H26), ISBLANK(I26), ISBLANK(J26), ISBLANK(K26), ISBLANK(L26)), "T", IF(M26&lt;=0.99, "T", IF(M26&lt;=24.99, "E", IF(M26&lt;=49.99, "D", IF(M26&lt;=54.99, "C", IF(M26&lt;=59.99, "C+", IF(M26&lt;=64.99, "B-", IF(M26&lt;=69.99, "B", IF(M26&lt;=74.99, "B+", IF(M26&lt;=79.99, "A-", IF(M26&lt;=100, "A")))))))))))</f>
        <v>A-</v>
      </c>
    </row>
    <row r="27" spans="1:14" x14ac:dyDescent="0.35">
      <c r="A27">
        <v>23</v>
      </c>
      <c r="B27" t="s">
        <v>119</v>
      </c>
      <c r="C27" t="s">
        <v>120</v>
      </c>
      <c r="D27">
        <v>154049</v>
      </c>
      <c r="E27" t="s">
        <v>1</v>
      </c>
      <c r="F27" t="s">
        <v>3</v>
      </c>
      <c r="G27" s="3">
        <v>100</v>
      </c>
      <c r="H27" s="3"/>
      <c r="I27" s="3">
        <v>80</v>
      </c>
      <c r="J27" s="3">
        <v>80</v>
      </c>
      <c r="K27" s="3">
        <v>80</v>
      </c>
      <c r="L27" s="3">
        <v>70</v>
      </c>
      <c r="M27">
        <f>G27*Komponen!C10 + H27*Komponen!C11 + I27*Komponen!C12 + J27*Komponen!C13 + K27*Komponen!C14 + L27*Komponen!C15</f>
        <v>81.5</v>
      </c>
      <c r="N27" t="str">
        <f>IF(AND(ISBLANK(G27), ISBLANK(H27), ISBLANK(I27), ISBLANK(J27), ISBLANK(K27), ISBLANK(L27)), "T", IF(M27&lt;=0.99, "T", IF(M27&lt;=24.99, "E", IF(M27&lt;=49.99, "D", IF(M27&lt;=54.99, "C", IF(M27&lt;=59.99, "C+", IF(M27&lt;=64.99, "B-", IF(M27&lt;=69.99, "B", IF(M27&lt;=74.99, "B+", IF(M27&lt;=79.99, "A-", IF(M27&lt;=100, "A")))))))))))</f>
        <v>A</v>
      </c>
    </row>
    <row r="28" spans="1:14" x14ac:dyDescent="0.35">
      <c r="A28">
        <v>24</v>
      </c>
      <c r="B28" t="s">
        <v>121</v>
      </c>
      <c r="C28" t="s">
        <v>122</v>
      </c>
      <c r="D28">
        <v>155917</v>
      </c>
      <c r="E28" t="s">
        <v>1</v>
      </c>
      <c r="F28" t="s">
        <v>3</v>
      </c>
      <c r="G28" s="3">
        <v>100</v>
      </c>
      <c r="H28" s="3"/>
      <c r="I28" s="3">
        <v>80</v>
      </c>
      <c r="J28" s="3">
        <v>80</v>
      </c>
      <c r="K28" s="3">
        <v>80</v>
      </c>
      <c r="L28" s="3">
        <v>70</v>
      </c>
      <c r="M28">
        <f>G28*Komponen!C10 + H28*Komponen!C11 + I28*Komponen!C12 + J28*Komponen!C13 + K28*Komponen!C14 + L28*Komponen!C15</f>
        <v>81.5</v>
      </c>
      <c r="N28" t="str">
        <f>IF(AND(ISBLANK(G28), ISBLANK(H28), ISBLANK(I28), ISBLANK(J28), ISBLANK(K28), ISBLANK(L28)), "T", IF(M28&lt;=0.99, "T", IF(M28&lt;=24.99, "E", IF(M28&lt;=49.99, "D", IF(M28&lt;=54.99, "C", IF(M28&lt;=59.99, "C+", IF(M28&lt;=64.99, "B-", IF(M28&lt;=69.99, "B", IF(M28&lt;=74.99, "B+", IF(M28&lt;=79.99, "A-", IF(M28&lt;=100, "A")))))))))))</f>
        <v>A</v>
      </c>
    </row>
    <row r="29" spans="1:14" x14ac:dyDescent="0.35">
      <c r="A29">
        <v>25</v>
      </c>
      <c r="B29" t="s">
        <v>123</v>
      </c>
      <c r="C29" t="s">
        <v>124</v>
      </c>
      <c r="D29">
        <v>155919</v>
      </c>
      <c r="E29" t="s">
        <v>1</v>
      </c>
      <c r="F29" t="s">
        <v>3</v>
      </c>
      <c r="G29" s="3">
        <v>100</v>
      </c>
      <c r="H29" s="3"/>
      <c r="I29" s="3">
        <v>80</v>
      </c>
      <c r="J29" s="3">
        <v>80</v>
      </c>
      <c r="K29" s="3">
        <v>80</v>
      </c>
      <c r="L29" s="3">
        <v>50</v>
      </c>
      <c r="M29">
        <f>G29*Komponen!C10 + H29*Komponen!C11 + I29*Komponen!C12 + J29*Komponen!C13 + K29*Komponen!C14 + L29*Komponen!C15</f>
        <v>76.5</v>
      </c>
      <c r="N29" t="str">
        <f>IF(AND(ISBLANK(G29), ISBLANK(H29), ISBLANK(I29), ISBLANK(J29), ISBLANK(K29), ISBLANK(L29)), "T", IF(M29&lt;=0.99, "T", IF(M29&lt;=24.99, "E", IF(M29&lt;=49.99, "D", IF(M29&lt;=54.99, "C", IF(M29&lt;=59.99, "C+", IF(M29&lt;=64.99, "B-", IF(M29&lt;=69.99, "B", IF(M29&lt;=74.99, "B+", IF(M29&lt;=79.99, "A-", IF(M29&lt;=100, "A")))))))))))</f>
        <v>A-</v>
      </c>
    </row>
    <row r="30" spans="1:14" x14ac:dyDescent="0.35">
      <c r="A30">
        <v>26</v>
      </c>
      <c r="B30" t="s">
        <v>125</v>
      </c>
      <c r="C30" t="s">
        <v>126</v>
      </c>
      <c r="D30">
        <v>155610</v>
      </c>
      <c r="E30" t="s">
        <v>1</v>
      </c>
      <c r="F30" t="s">
        <v>3</v>
      </c>
      <c r="G30" s="3">
        <v>83.33</v>
      </c>
      <c r="H30" s="3"/>
      <c r="I30" s="3">
        <v>80</v>
      </c>
      <c r="J30" s="3">
        <v>80</v>
      </c>
      <c r="K30" s="3">
        <v>80</v>
      </c>
      <c r="L30" s="3">
        <v>50</v>
      </c>
      <c r="M30">
        <f>G30*Komponen!C10 + H30*Komponen!C11 + I30*Komponen!C12 + J30*Komponen!C13 + K30*Komponen!C14 + L30*Komponen!C15</f>
        <v>73.165999999999997</v>
      </c>
      <c r="N30" t="str">
        <f>IF(AND(ISBLANK(G30), ISBLANK(H30), ISBLANK(I30), ISBLANK(J30), ISBLANK(K30), ISBLANK(L30)), "T", IF(M30&lt;=0.99, "T", IF(M30&lt;=24.99, "E", IF(M30&lt;=49.99, "D", IF(M30&lt;=54.99, "C", IF(M30&lt;=59.99, "C+", IF(M30&lt;=64.99, "B-", IF(M30&lt;=69.99, "B", IF(M30&lt;=74.99, "B+", IF(M30&lt;=79.99, "A-", IF(M30&lt;=100, "A")))))))))))</f>
        <v>B+</v>
      </c>
    </row>
    <row r="31" spans="1:14" x14ac:dyDescent="0.35">
      <c r="A31">
        <v>27</v>
      </c>
      <c r="B31" t="s">
        <v>127</v>
      </c>
      <c r="C31" t="s">
        <v>128</v>
      </c>
      <c r="D31">
        <v>155853</v>
      </c>
      <c r="E31" t="s">
        <v>1</v>
      </c>
      <c r="F31" t="s">
        <v>3</v>
      </c>
      <c r="G31" s="3">
        <v>100</v>
      </c>
      <c r="H31" s="3"/>
      <c r="I31" s="3">
        <v>80</v>
      </c>
      <c r="J31" s="3">
        <v>50</v>
      </c>
      <c r="K31" s="3">
        <v>80</v>
      </c>
      <c r="L31" s="3">
        <v>60</v>
      </c>
      <c r="M31">
        <f>G31*Komponen!C10 + H31*Komponen!C11 + I31*Komponen!C12 + J31*Komponen!C13 + K31*Komponen!C14 + L31*Komponen!C15</f>
        <v>70</v>
      </c>
      <c r="N31" t="str">
        <f>IF(AND(ISBLANK(G31), ISBLANK(H31), ISBLANK(I31), ISBLANK(J31), ISBLANK(K31), ISBLANK(L31)), "T", IF(M31&lt;=0.99, "T", IF(M31&lt;=24.99, "E", IF(M31&lt;=49.99, "D", IF(M31&lt;=54.99, "C", IF(M31&lt;=59.99, "C+", IF(M31&lt;=64.99, "B-", IF(M31&lt;=69.99, "B", IF(M31&lt;=74.99, "B+", IF(M31&lt;=79.99, "A-", IF(M31&lt;=100, "A")))))))))))</f>
        <v>B+</v>
      </c>
    </row>
    <row r="32" spans="1:14" x14ac:dyDescent="0.35">
      <c r="A32">
        <v>28</v>
      </c>
      <c r="B32" t="s">
        <v>129</v>
      </c>
      <c r="C32" t="s">
        <v>130</v>
      </c>
      <c r="D32">
        <v>156224</v>
      </c>
      <c r="E32" t="s">
        <v>1</v>
      </c>
      <c r="F32" t="s">
        <v>3</v>
      </c>
      <c r="G32" s="3">
        <v>100</v>
      </c>
      <c r="H32" s="3"/>
      <c r="I32" s="3">
        <v>80</v>
      </c>
      <c r="J32" s="3">
        <v>80</v>
      </c>
      <c r="K32" s="3">
        <v>80</v>
      </c>
      <c r="L32" s="3">
        <v>60</v>
      </c>
      <c r="M32">
        <f>G32*Komponen!C10 + H32*Komponen!C11 + I32*Komponen!C12 + J32*Komponen!C13 + K32*Komponen!C14 + L32*Komponen!C15</f>
        <v>79</v>
      </c>
      <c r="N32" t="str">
        <f t="shared" si="0"/>
        <v>A-</v>
      </c>
    </row>
    <row r="33" spans="1:14" x14ac:dyDescent="0.35">
      <c r="A33">
        <v>29</v>
      </c>
      <c r="B33" t="s">
        <v>131</v>
      </c>
      <c r="C33" t="s">
        <v>132</v>
      </c>
      <c r="D33">
        <v>155082</v>
      </c>
      <c r="E33" t="s">
        <v>1</v>
      </c>
      <c r="F33" t="s">
        <v>3</v>
      </c>
      <c r="G33" s="3">
        <v>100</v>
      </c>
      <c r="H33" s="3"/>
      <c r="I33" s="3">
        <v>80</v>
      </c>
      <c r="J33" s="3">
        <v>80</v>
      </c>
      <c r="K33" s="3">
        <v>80</v>
      </c>
      <c r="L33" s="3">
        <v>50</v>
      </c>
      <c r="M33">
        <f>G33*Komponen!C10 + H33*Komponen!C11 + I33*Komponen!C12 + J33*Komponen!C13 + K33*Komponen!C14 + L33*Komponen!C15</f>
        <v>76.5</v>
      </c>
      <c r="N33" t="str">
        <f t="shared" si="0"/>
        <v>A-</v>
      </c>
    </row>
    <row r="34" spans="1:14" x14ac:dyDescent="0.35">
      <c r="A34">
        <v>30</v>
      </c>
      <c r="B34" t="s">
        <v>133</v>
      </c>
      <c r="C34" t="s">
        <v>134</v>
      </c>
      <c r="D34">
        <v>156107</v>
      </c>
      <c r="E34" t="s">
        <v>1</v>
      </c>
      <c r="F34" t="s">
        <v>3</v>
      </c>
      <c r="G34" s="3">
        <v>100</v>
      </c>
      <c r="H34" s="3"/>
      <c r="I34" s="3">
        <v>80</v>
      </c>
      <c r="J34" s="3">
        <v>77.5</v>
      </c>
      <c r="K34" s="3">
        <v>80</v>
      </c>
      <c r="L34" s="3">
        <v>50</v>
      </c>
      <c r="M34">
        <f>G34*Komponen!C10 + H34*Komponen!C11 + I34*Komponen!C12 + J34*Komponen!C13 + K34*Komponen!C14 + L34*Komponen!C15</f>
        <v>75.75</v>
      </c>
      <c r="N34" t="str">
        <f t="shared" si="0"/>
        <v>A-</v>
      </c>
    </row>
    <row r="35" spans="1:14" x14ac:dyDescent="0.35">
      <c r="A35">
        <v>31</v>
      </c>
      <c r="B35" t="s">
        <v>135</v>
      </c>
      <c r="C35" t="s">
        <v>136</v>
      </c>
      <c r="D35">
        <v>155904</v>
      </c>
      <c r="E35" t="s">
        <v>1</v>
      </c>
      <c r="F35" t="s">
        <v>3</v>
      </c>
      <c r="G35" s="15">
        <v>83.33</v>
      </c>
      <c r="H35" s="3"/>
      <c r="I35" s="3">
        <v>80</v>
      </c>
      <c r="J35" s="3">
        <v>80</v>
      </c>
      <c r="K35" s="3">
        <v>80</v>
      </c>
      <c r="L35" s="3">
        <v>50</v>
      </c>
      <c r="M35">
        <f>G35*Komponen!C10 + H35*Komponen!C11 + I35*Komponen!C12 + J35*Komponen!C13 + K35*Komponen!C14 + L35*Komponen!C15</f>
        <v>73.165999999999997</v>
      </c>
      <c r="N35" t="str">
        <f t="shared" si="0"/>
        <v>B+</v>
      </c>
    </row>
    <row r="36" spans="1:14" x14ac:dyDescent="0.35">
      <c r="A36">
        <v>32</v>
      </c>
      <c r="B36" t="s">
        <v>137</v>
      </c>
      <c r="C36" t="s">
        <v>138</v>
      </c>
      <c r="D36">
        <v>154734</v>
      </c>
      <c r="E36" t="s">
        <v>1</v>
      </c>
      <c r="F36" t="s">
        <v>3</v>
      </c>
      <c r="G36" s="3">
        <v>100</v>
      </c>
      <c r="H36" s="3"/>
      <c r="I36" s="3">
        <v>80</v>
      </c>
      <c r="J36" s="3">
        <v>80</v>
      </c>
      <c r="K36" s="3">
        <v>80</v>
      </c>
      <c r="L36" s="3">
        <v>50</v>
      </c>
      <c r="M36">
        <f>G36*Komponen!C10 + H36*Komponen!C11 + I36*Komponen!C12 + J36*Komponen!C13 + K36*Komponen!C14 + L36*Komponen!C15</f>
        <v>76.5</v>
      </c>
      <c r="N36" t="str">
        <f t="shared" si="0"/>
        <v>A-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scale="4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arif wijaya</cp:lastModifiedBy>
  <dcterms:created xsi:type="dcterms:W3CDTF">2025-01-17T08:10:34Z</dcterms:created>
  <dcterms:modified xsi:type="dcterms:W3CDTF">2025-02-03T15:33:54Z</dcterms:modified>
  <cp:category>nilai</cp:category>
</cp:coreProperties>
</file>