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D45A068-F63F-4900-884B-00CE66EA434B}" xr6:coauthVersionLast="47" xr6:coauthVersionMax="47" xr10:uidLastSave="{00000000-0000-0000-0000-000000000000}"/>
  <bookViews>
    <workbookView xWindow="14820" yWindow="1185" windowWidth="13545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3" i="4" l="1"/>
  <c r="G39" i="4"/>
  <c r="G36" i="4"/>
  <c r="G35" i="4"/>
  <c r="G27" i="4"/>
  <c r="G10" i="4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<sst xmlns="http://schemas.openxmlformats.org/spreadsheetml/2006/main" count="268" uniqueCount="162">
  <si>
    <t>KODE MK</t>
  </si>
  <si>
    <t>C1B2A30R</t>
  </si>
  <si>
    <t>NAMA MK</t>
  </si>
  <si>
    <t>RANCANGAN PERCOBAAN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</si>
  <si>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</si>
  <si>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</si>
  <si>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</si>
  <si>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</si>
  <si>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</si>
  <si>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</si>
  <si>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</si>
  <si>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</si>
  <si>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</si>
  <si>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</si>
  <si>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</si>
  <si>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</si>
  <si>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</si>
  <si>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Penjelasan RPS;
Pengertian rancangan percobaan, merumuskan dan mengintegrasikan konsep rancangan percobaan untuk memahami teks-teks dalam buku maupun jurnal ilmiah.</t>
  </si>
  <si>
    <t>Rancangan Acak Lengkap (RAL);
1.	Pengacakan dan pengaturan percobaan.
2.	Analisis sidik ragam (Anova) RAL dan interprestasi data percobaan.</t>
  </si>
  <si>
    <t>Rancangan Acak Kelompok (RAK);
1.	Perbedaan RAL dan RAK
2.	Pengacakan dan pengaturan percobaan.
3.	Analisis sidik ragam (Anova) dan interprestasi data percobaan RAK</t>
  </si>
  <si>
    <t>Uji Lanjut pada Hasil Percobaan RAL dan RAK;
1.	Prinsip Uji Perbedaan dua Rata-rata Perlakuan
2.	Uji Dunnet
3.	Uji BNT</t>
  </si>
  <si>
    <t>Uji Lanjut pada Hasil Percobaan RAL dan RAK;
1.	Uji BNJ
2.	Uji Duncan
3.	Uji Ortogonal Polinomial</t>
  </si>
  <si>
    <t>Rancangan Percobaan Faktorial;
1.	Pengertian Percobaan Faktorial dan Perbedaannya dengan RPT
2.	Pengacakan dan Pengaturan Percobaan Faktorial dalam RAL dan RAK</t>
  </si>
  <si>
    <t>Rancangan Percobaan Faktorial;
1.	Analisis Ragam  (Anova) Percobaan faktorial 2 faktor</t>
  </si>
  <si>
    <t>Mid-Semester</t>
  </si>
  <si>
    <t>Rancangan Bujursangkar Latin (RBL);
1.	Pengacakan dan pengaturan percobaan.
2.	Analisis sidik ragam (Anova) dan interprestasi data percobaan RBL</t>
  </si>
  <si>
    <t>Rancangan Petak Terbagi (RPT);
1.	Pengacakan dan pengaturan percobaan.
2.	Analisis sidik ragam (Anova) dan interprestasi data percobaan RPT</t>
  </si>
  <si>
    <t>Lanjutan Rancangan Petak Terbagi (RPT);
1.	Pengacakan dan pengaturan percobaan.
2.	Analisis sidik ragam (Anova) dan interprestasi data percobaan RPT</t>
  </si>
  <si>
    <t>Uji Lanjut Hasil Percobaan pada RBL dan RPT;
1.	Uji Dunnet
2.	Uji BNT
3.	Uji BNJ
4.	Uji Duncan
5.	Uji Ortogonal Polinomial</t>
  </si>
  <si>
    <t>Lanjutan Uji Lanjut Hasil Percobaan pada RBL dan RPT;
1.	Uji Dunnet
2.	Uji BNT
3.	Uji BNJ
4.	Uji Duncan
5.	Uji Ortogonal Polinomial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</si>
  <si>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</si>
  <si>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</si>
  <si>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</si>
  <si>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</si>
  <si>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</si>
  <si>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</si>
  <si>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</si>
  <si>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</si>
  <si>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</si>
  <si>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</si>
  <si>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</si>
  <si>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</si>
  <si>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</si>
  <si>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</si>
  <si>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</si>
  <si>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</si>
  <si>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</si>
  <si>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</si>
  <si>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</si>
  <si>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</si>
  <si>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</si>
  <si>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</si>
  <si>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</si>
  <si>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</si>
  <si>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</si>
  <si>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</si>
  <si>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</si>
  <si>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</si>
  <si>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</si>
  <si>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</si>
  <si>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</si>
  <si>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</si>
  <si>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</si>
  <si>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</si>
  <si>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</si>
  <si>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</si>
  <si>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</si>
  <si>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</si>
  <si>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</si>
  <si>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</si>
  <si>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</si>
  <si>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</si>
  <si>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</si>
  <si>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</si>
  <si>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</si>
  <si>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</si>
  <si>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</si>
  <si>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</si>
  <si>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</si>
  <si>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</si>
  <si>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</si>
  <si>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</si>
  <si>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</si>
  <si>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</si>
  <si>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</si>
  <si>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</si>
  <si>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</si>
  <si>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</si>
  <si>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</si>
  <si>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2021C1B045</t>
  </si>
  <si>
    <t>SRI MULYANI</t>
  </si>
  <si>
    <t>2021C1B047</t>
  </si>
  <si>
    <t>MUHAMMAD JUNI ALDI IRAWAN</t>
  </si>
  <si>
    <t>2021C1B059</t>
  </si>
  <si>
    <t>IBNU RAFIF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</si>
  <si>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</si>
  <si>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</si>
  <si>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</si>
  <si>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</si>
  <si>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</si>
  <si>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</si>
  <si>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</si>
  <si>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</si>
  <si>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</si>
  <si>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</si>
  <si>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</si>
  <si>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</si>
  <si>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</si>
  <si>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</si>
  <si>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</si>
  <si>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</si>
  <si>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</si>
  <si>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</si>
  <si>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</si>
  <si>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</si>
  <si>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</si>
  <si>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</si>
  <si>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</si>
  <si>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</si>
  <si>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</si>
  <si>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</si>
  <si>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</si>
  <si>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</si>
  <si>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</si>
  <si>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</si>
  <si>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</si>
  <si>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</si>
  <si>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</si>
  <si>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</si>
  <si>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</si>
  <si>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</si>
  <si>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</si>
  <si>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</si>
  <si>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</si>
  <si>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</si>
  <si>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</si>
  <si>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</si>
  <si>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</si>
  <si>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</si>
  <si>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</si>
  <si>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</si>
  <si>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</si>
  <si>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</si>
  <si>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</si>
  <si>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</si>
  <si>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</si>
  <si>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SAHRUL</t>
  </si>
  <si>
    <t>ANAS DARMAWAN</t>
  </si>
  <si>
    <t>Pengolahan data Rancangan percobaan dengan Bantuan Aplikasi /Software;
1.	Penggunaan Aplikasi menggunakan Excel sebagai selusi dalam rancangan percobaan
2.	Penggunaan Aplikasi Menggunakan SPSS sebagai selusi dalam rancangan percobaan
3.	Penggunaan Aplikasi SAS dan Minitab sebagai selusi dalam rancangan percobaan</t>
  </si>
  <si>
    <t xml:space="preserve">Final Semester 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</si>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</sst>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/>
      <c r="D10">
        <v>1234581790</v>
      </c>
    </row>
    <row r="11" spans="1:4" x14ac:dyDescent="0.25">
      <c r="A11">
        <v>2</v>
      </c>
      <c r="B11" s="3" t="s">
        <v>18</v>
      </c>
      <c r="C11" s="3"/>
      <c r="D11">
        <v>1234581790</v>
      </c>
    </row>
    <row r="12" spans="1:4" x14ac:dyDescent="0.25">
      <c r="A12">
        <v>3</v>
      </c>
      <c r="B12" s="3" t="s">
        <v>19</v>
      </c>
      <c r="C12" s="3"/>
      <c r="D12">
        <v>1234581790</v>
      </c>
    </row>
    <row r="13" spans="1:4" x14ac:dyDescent="0.25">
      <c r="A13">
        <v>4</v>
      </c>
      <c r="B13" s="3" t="s">
        <v>20</v>
      </c>
      <c r="C13" s="3"/>
      <c r="D13">
        <v>1234581790</v>
      </c>
    </row>
    <row r="14" spans="1:4" x14ac:dyDescent="0.25">
      <c r="A14">
        <v>5</v>
      </c>
      <c r="B14" s="3" t="s">
        <v>21</v>
      </c>
      <c r="C14" s="3"/>
      <c r="D14">
        <v>1234581790</v>
      </c>
    </row>
    <row r="15" spans="1:4" x14ac:dyDescent="0.25">
      <c r="A15">
        <v>6</v>
      </c>
      <c r="B15" s="3" t="s">
        <v>22</v>
      </c>
      <c r="C15" s="3"/>
      <c r="D15">
        <v>1234581790</v>
      </c>
    </row>
    <row r="16" spans="1:4" x14ac:dyDescent="0.25">
      <c r="A16">
        <v>7</v>
      </c>
      <c r="B16" s="3" t="s">
        <v>23</v>
      </c>
      <c r="C16" s="3"/>
      <c r="D16">
        <v>1234581790</v>
      </c>
    </row>
    <row r="17" spans="1:4" x14ac:dyDescent="0.25">
      <c r="A17">
        <v>8</v>
      </c>
      <c r="B17" s="3" t="s">
        <v>24</v>
      </c>
      <c r="C17" s="3"/>
      <c r="D17">
        <v>1234581790</v>
      </c>
    </row>
    <row r="18" spans="1:4" x14ac:dyDescent="0.25">
      <c r="A18">
        <v>9</v>
      </c>
      <c r="B18" s="3" t="s">
        <v>25</v>
      </c>
      <c r="C18" s="3"/>
      <c r="D18">
        <v>1234581790</v>
      </c>
    </row>
    <row r="19" spans="1:4" x14ac:dyDescent="0.25">
      <c r="A19">
        <v>10</v>
      </c>
      <c r="B19" s="3" t="s">
        <v>26</v>
      </c>
      <c r="C19" s="3"/>
      <c r="D19">
        <v>1234581790</v>
      </c>
    </row>
    <row r="20" spans="1:4" x14ac:dyDescent="0.25">
      <c r="A20">
        <v>11</v>
      </c>
      <c r="B20" s="3" t="s">
        <v>27</v>
      </c>
      <c r="C20" s="3"/>
      <c r="D20">
        <v>1234581790</v>
      </c>
    </row>
    <row r="21" spans="1:4" x14ac:dyDescent="0.25">
      <c r="A21">
        <v>12</v>
      </c>
      <c r="B21" s="3" t="s">
        <v>28</v>
      </c>
      <c r="C21" s="3"/>
      <c r="D21">
        <v>1234581790</v>
      </c>
    </row>
    <row r="22" spans="1:4" x14ac:dyDescent="0.25">
      <c r="A22">
        <v>13</v>
      </c>
      <c r="B22" s="3" t="s">
        <v>29</v>
      </c>
      <c r="C22" s="3"/>
      <c r="D22">
        <v>1234581790</v>
      </c>
    </row>
    <row r="23" spans="1:4" x14ac:dyDescent="0.25">
      <c r="A23">
        <v>14</v>
      </c>
      <c r="B23" s="3" t="s">
        <v>148</v>
      </c>
      <c r="C23" s="3"/>
      <c r="D23">
        <v>1234581790</v>
      </c>
    </row>
    <row r="24" spans="1:4" x14ac:dyDescent="0.25">
      <c r="A24">
        <v>15</v>
      </c>
      <c r="B24" s="3" t="s">
        <v>148</v>
      </c>
      <c r="C24" s="3"/>
      <c r="D24">
        <v>1234581790</v>
      </c>
    </row>
    <row r="25" spans="1:4" x14ac:dyDescent="0.25">
      <c r="A25">
        <v>16</v>
      </c>
      <c r="B25" s="3" t="s">
        <v>149</v>
      </c>
      <c r="C25" s="3"/>
      <c r="D25">
        <v>1234581790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30</v>
      </c>
      <c r="C1" s="4"/>
      <c r="D1" s="4"/>
    </row>
    <row r="3" spans="1:4" x14ac:dyDescent="0.25">
      <c r="A3" s="4" t="s">
        <v>31</v>
      </c>
      <c r="B3" s="11" t="s">
        <v>32</v>
      </c>
      <c r="C3" s="11"/>
      <c r="D3" s="5" t="s">
        <v>33</v>
      </c>
    </row>
    <row r="4" spans="1:4" x14ac:dyDescent="0.25">
      <c r="A4" s="4"/>
      <c r="B4" s="5" t="s">
        <v>34</v>
      </c>
      <c r="C4" s="5" t="s">
        <v>35</v>
      </c>
      <c r="D4" s="5"/>
    </row>
    <row r="6" spans="1:4" x14ac:dyDescent="0.25">
      <c r="A6">
        <v>1</v>
      </c>
      <c r="B6" t="s">
        <v>36</v>
      </c>
      <c r="C6" t="s">
        <v>37</v>
      </c>
      <c r="D6" t="s">
        <v>38</v>
      </c>
    </row>
    <row r="7" spans="1:4" x14ac:dyDescent="0.25">
      <c r="A7">
        <v>2</v>
      </c>
      <c r="B7" t="s">
        <v>39</v>
      </c>
      <c r="C7" t="s">
        <v>40</v>
      </c>
      <c r="D7" t="s">
        <v>41</v>
      </c>
    </row>
    <row r="8" spans="1:4" x14ac:dyDescent="0.25">
      <c r="A8">
        <v>3</v>
      </c>
      <c r="B8" t="s">
        <v>42</v>
      </c>
      <c r="C8" t="s">
        <v>43</v>
      </c>
      <c r="D8" t="s">
        <v>44</v>
      </c>
    </row>
    <row r="9" spans="1:4" x14ac:dyDescent="0.25">
      <c r="A9">
        <v>4</v>
      </c>
      <c r="B9" t="s">
        <v>45</v>
      </c>
      <c r="C9" t="s">
        <v>46</v>
      </c>
      <c r="D9" t="s">
        <v>47</v>
      </c>
    </row>
    <row r="10" spans="1:4" x14ac:dyDescent="0.25">
      <c r="A10">
        <v>5</v>
      </c>
      <c r="B10" t="s">
        <v>48</v>
      </c>
      <c r="C10" t="s">
        <v>49</v>
      </c>
      <c r="D10" t="s">
        <v>50</v>
      </c>
    </row>
    <row r="11" spans="1:4" x14ac:dyDescent="0.25">
      <c r="A11">
        <v>6</v>
      </c>
      <c r="B11" t="s">
        <v>51</v>
      </c>
      <c r="C11" t="s">
        <v>52</v>
      </c>
      <c r="D11" t="s">
        <v>53</v>
      </c>
    </row>
    <row r="12" spans="1:4" x14ac:dyDescent="0.25">
      <c r="A12">
        <v>7</v>
      </c>
      <c r="B12" t="s">
        <v>54</v>
      </c>
      <c r="C12" t="s">
        <v>55</v>
      </c>
      <c r="D12" t="s">
        <v>5</v>
      </c>
    </row>
    <row r="13" spans="1:4" x14ac:dyDescent="0.25">
      <c r="A13">
        <v>8</v>
      </c>
      <c r="B13" t="s">
        <v>56</v>
      </c>
      <c r="C13" t="s">
        <v>57</v>
      </c>
      <c r="D13" t="s">
        <v>58</v>
      </c>
    </row>
    <row r="14" spans="1:4" x14ac:dyDescent="0.25">
      <c r="A14">
        <v>9</v>
      </c>
      <c r="B14" t="s">
        <v>59</v>
      </c>
      <c r="C14" t="s">
        <v>60</v>
      </c>
      <c r="D14" t="s">
        <v>61</v>
      </c>
    </row>
    <row r="15" spans="1:4" x14ac:dyDescent="0.25">
      <c r="A15">
        <v>10</v>
      </c>
      <c r="B15" t="s">
        <v>62</v>
      </c>
      <c r="C15" t="s">
        <v>63</v>
      </c>
      <c r="D15" t="s">
        <v>64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65</v>
      </c>
      <c r="B9" s="8" t="s">
        <v>66</v>
      </c>
      <c r="C9" s="8" t="s">
        <v>67</v>
      </c>
      <c r="D9" s="5" t="s">
        <v>68</v>
      </c>
      <c r="E9" s="5" t="s">
        <v>69</v>
      </c>
      <c r="F9" s="8" t="s">
        <v>70</v>
      </c>
    </row>
    <row r="10" spans="1:6" x14ac:dyDescent="0.25">
      <c r="A10">
        <v>1</v>
      </c>
      <c r="B10" t="s">
        <v>71</v>
      </c>
      <c r="C10" s="9">
        <v>0.2</v>
      </c>
      <c r="D10" s="3" t="s">
        <v>150</v>
      </c>
      <c r="E10" s="3" t="s">
        <v>151</v>
      </c>
      <c r="F10">
        <v>1234581790</v>
      </c>
    </row>
    <row r="11" spans="1:6" x14ac:dyDescent="0.25">
      <c r="A11">
        <v>2</v>
      </c>
      <c r="B11" t="s">
        <v>72</v>
      </c>
      <c r="C11" s="9">
        <v>0</v>
      </c>
      <c r="D11" s="3" t="s">
        <v>152</v>
      </c>
      <c r="E11" s="3" t="s">
        <v>153</v>
      </c>
      <c r="F11">
        <v>1234581790</v>
      </c>
    </row>
    <row r="12" spans="1:6" x14ac:dyDescent="0.25">
      <c r="A12">
        <v>3</v>
      </c>
      <c r="B12" t="s">
        <v>73</v>
      </c>
      <c r="C12" s="9">
        <v>0.1</v>
      </c>
      <c r="D12" s="3" t="s">
        <v>154</v>
      </c>
      <c r="E12" s="3" t="s">
        <v>155</v>
      </c>
      <c r="F12">
        <v>1234581790</v>
      </c>
    </row>
    <row r="13" spans="1:6" x14ac:dyDescent="0.25">
      <c r="A13">
        <v>4</v>
      </c>
      <c r="B13" t="s">
        <v>74</v>
      </c>
      <c r="C13" s="9">
        <v>0.1</v>
      </c>
      <c r="D13" s="3" t="s">
        <v>156</v>
      </c>
      <c r="E13" s="3" t="s">
        <v>157</v>
      </c>
      <c r="F13">
        <v>1234581790</v>
      </c>
    </row>
    <row r="14" spans="1:6" x14ac:dyDescent="0.25">
      <c r="A14">
        <v>5</v>
      </c>
      <c r="B14" t="s">
        <v>75</v>
      </c>
      <c r="C14" s="9">
        <v>0.3</v>
      </c>
      <c r="D14" s="3" t="s">
        <v>158</v>
      </c>
      <c r="E14" s="3" t="s">
        <v>159</v>
      </c>
      <c r="F14">
        <v>1234581790</v>
      </c>
    </row>
    <row r="15" spans="1:6" x14ac:dyDescent="0.25">
      <c r="A15">
        <v>6</v>
      </c>
      <c r="B15" t="s">
        <v>76</v>
      </c>
      <c r="C15" s="9">
        <v>0.3</v>
      </c>
      <c r="D15" s="3" t="s">
        <v>160</v>
      </c>
      <c r="E15" s="3" t="s">
        <v>161</v>
      </c>
      <c r="F15">
        <v>1234581790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F34" workbookViewId="0">
      <selection activeCell="I49" sqref="I4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65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83</v>
      </c>
      <c r="L3" s="1" t="s">
        <v>84</v>
      </c>
      <c r="M3" s="1" t="s">
        <v>85</v>
      </c>
      <c r="N3" s="1" t="s">
        <v>86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87</v>
      </c>
      <c r="C5" t="s">
        <v>88</v>
      </c>
      <c r="D5">
        <v>152854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78</v>
      </c>
      <c r="L5" s="3">
        <v>78</v>
      </c>
      <c r="M5">
        <f>G5*Komponen!C10 + H5*Komponen!C11 + I5*Komponen!C12 + J5*Komponen!C13 + K5*Komponen!C14 + L5*Komponen!C15</f>
        <v>80.8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89</v>
      </c>
      <c r="C6" t="s">
        <v>90</v>
      </c>
      <c r="D6">
        <v>153690</v>
      </c>
      <c r="E6" t="s">
        <v>1</v>
      </c>
      <c r="F6" t="s">
        <v>3</v>
      </c>
      <c r="G6" s="3">
        <v>87.5</v>
      </c>
      <c r="H6" s="3"/>
      <c r="I6" s="3">
        <v>76</v>
      </c>
      <c r="J6" s="3">
        <v>76</v>
      </c>
      <c r="K6" s="3">
        <v>75</v>
      </c>
      <c r="L6" s="3">
        <v>75</v>
      </c>
      <c r="M6">
        <f>G6*Komponen!C10 + H6*Komponen!C11 + I6*Komponen!C12 + J6*Komponen!C13 + K6*Komponen!C14 + L6*Komponen!C15</f>
        <v>77.7</v>
      </c>
      <c r="N6" t="str">
        <f t="shared" si="0"/>
        <v>A-</v>
      </c>
    </row>
    <row r="7" spans="1:14" x14ac:dyDescent="0.25">
      <c r="A7">
        <v>3</v>
      </c>
      <c r="B7" t="s">
        <v>91</v>
      </c>
      <c r="C7" t="s">
        <v>92</v>
      </c>
      <c r="D7">
        <v>152890</v>
      </c>
      <c r="E7" t="s">
        <v>1</v>
      </c>
      <c r="F7" t="s">
        <v>3</v>
      </c>
      <c r="G7" s="3">
        <v>87.5</v>
      </c>
      <c r="H7" s="3"/>
      <c r="I7" s="3">
        <v>60</v>
      </c>
      <c r="J7" s="3">
        <v>60</v>
      </c>
      <c r="K7" s="3">
        <v>77</v>
      </c>
      <c r="L7" s="3">
        <v>77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25">
      <c r="A8">
        <v>4</v>
      </c>
      <c r="B8" t="s">
        <v>93</v>
      </c>
      <c r="C8" t="s">
        <v>94</v>
      </c>
      <c r="D8">
        <v>153076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78</v>
      </c>
      <c r="L8" s="3">
        <v>78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95</v>
      </c>
      <c r="C9" t="s">
        <v>96</v>
      </c>
      <c r="D9">
        <v>153174</v>
      </c>
      <c r="E9" t="s">
        <v>1</v>
      </c>
      <c r="F9" t="s">
        <v>3</v>
      </c>
      <c r="G9" s="3">
        <v>90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97</v>
      </c>
      <c r="C10" t="s">
        <v>98</v>
      </c>
      <c r="D10">
        <v>156098</v>
      </c>
      <c r="E10" t="s">
        <v>1</v>
      </c>
      <c r="F10" t="s">
        <v>3</v>
      </c>
      <c r="G10" s="3">
        <f>6/8*100</f>
        <v>75</v>
      </c>
      <c r="H10" s="3"/>
      <c r="I10" s="3">
        <v>75</v>
      </c>
      <c r="J10" s="3">
        <v>75</v>
      </c>
      <c r="K10" s="3">
        <v>69</v>
      </c>
      <c r="L10" s="3">
        <v>69</v>
      </c>
      <c r="M10">
        <f>G10*Komponen!C10 + H10*Komponen!C11 + I10*Komponen!C12 + J10*Komponen!C13 + K10*Komponen!C14 + L10*Komponen!C15</f>
        <v>71.400000000000006</v>
      </c>
      <c r="N10" t="str">
        <f t="shared" si="0"/>
        <v>B+</v>
      </c>
    </row>
    <row r="11" spans="1:14" x14ac:dyDescent="0.25">
      <c r="A11">
        <v>7</v>
      </c>
      <c r="B11" t="s">
        <v>99</v>
      </c>
      <c r="C11" t="s">
        <v>100</v>
      </c>
      <c r="D11">
        <v>153354</v>
      </c>
      <c r="E11" t="s">
        <v>1</v>
      </c>
      <c r="F11" t="s">
        <v>3</v>
      </c>
      <c r="G11" s="3">
        <v>87.5</v>
      </c>
      <c r="H11" s="3"/>
      <c r="I11" s="3">
        <v>78</v>
      </c>
      <c r="J11" s="3">
        <v>78</v>
      </c>
      <c r="K11" s="3">
        <v>71</v>
      </c>
      <c r="L11" s="3">
        <v>71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25">
      <c r="A12">
        <v>8</v>
      </c>
      <c r="B12" t="s">
        <v>101</v>
      </c>
      <c r="C12" t="s">
        <v>102</v>
      </c>
      <c r="D12">
        <v>153460</v>
      </c>
      <c r="E12" t="s">
        <v>1</v>
      </c>
      <c r="F12" t="s">
        <v>3</v>
      </c>
      <c r="G12" s="3">
        <v>90</v>
      </c>
      <c r="H12" s="3"/>
      <c r="I12" s="3">
        <v>78</v>
      </c>
      <c r="J12" s="3">
        <v>78</v>
      </c>
      <c r="K12" s="3">
        <v>76</v>
      </c>
      <c r="L12" s="3">
        <v>76</v>
      </c>
      <c r="M12">
        <f>G12*Komponen!C10 + H12*Komponen!C11 + I12*Komponen!C12 + J12*Komponen!C13 + K12*Komponen!C14 + L12*Komponen!C15</f>
        <v>79.2</v>
      </c>
      <c r="N12" t="str">
        <f t="shared" si="0"/>
        <v>A-</v>
      </c>
    </row>
    <row r="13" spans="1:14" x14ac:dyDescent="0.25">
      <c r="A13">
        <v>9</v>
      </c>
      <c r="B13" t="s">
        <v>103</v>
      </c>
      <c r="C13" t="s">
        <v>104</v>
      </c>
      <c r="D13">
        <v>152865</v>
      </c>
      <c r="E13" t="s">
        <v>1</v>
      </c>
      <c r="F13" t="s">
        <v>3</v>
      </c>
      <c r="G13" s="3">
        <v>90</v>
      </c>
      <c r="H13" s="3"/>
      <c r="I13" s="3">
        <v>60</v>
      </c>
      <c r="J13" s="3">
        <v>60</v>
      </c>
      <c r="K13" s="3">
        <v>73</v>
      </c>
      <c r="L13" s="3">
        <v>73</v>
      </c>
      <c r="M13">
        <f>G13*Komponen!C10 + H13*Komponen!C11 + I13*Komponen!C12 + J13*Komponen!C13 + K13*Komponen!C14 + L13*Komponen!C15</f>
        <v>73.8</v>
      </c>
      <c r="N13" t="str">
        <f t="shared" si="0"/>
        <v>B+</v>
      </c>
    </row>
    <row r="14" spans="1:14" x14ac:dyDescent="0.25">
      <c r="A14">
        <v>10</v>
      </c>
      <c r="B14" t="s">
        <v>105</v>
      </c>
      <c r="C14" t="s">
        <v>106</v>
      </c>
      <c r="D14">
        <v>155972</v>
      </c>
      <c r="E14" t="s">
        <v>1</v>
      </c>
      <c r="F14" t="s">
        <v>3</v>
      </c>
      <c r="G14" s="3">
        <v>87.5</v>
      </c>
      <c r="H14" s="3"/>
      <c r="I14" s="3">
        <v>60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 t="s">
        <v>107</v>
      </c>
      <c r="C15" t="s">
        <v>108</v>
      </c>
      <c r="D15">
        <v>153141</v>
      </c>
      <c r="E15" t="s">
        <v>1</v>
      </c>
      <c r="F15" t="s">
        <v>3</v>
      </c>
      <c r="G15" s="3">
        <v>90</v>
      </c>
      <c r="H15" s="3"/>
      <c r="I15" s="3">
        <v>79</v>
      </c>
      <c r="J15" s="3">
        <v>79</v>
      </c>
      <c r="K15" s="3">
        <v>77</v>
      </c>
      <c r="L15" s="3">
        <v>77</v>
      </c>
      <c r="M15">
        <f>G15*Komponen!C10 + H15*Komponen!C11 + I15*Komponen!C12 + J15*Komponen!C13 + K15*Komponen!C14 + L15*Komponen!C15</f>
        <v>79.999999999999986</v>
      </c>
      <c r="N15" t="str">
        <f t="shared" si="0"/>
        <v>A</v>
      </c>
    </row>
    <row r="16" spans="1:14" x14ac:dyDescent="0.25">
      <c r="A16">
        <v>12</v>
      </c>
      <c r="B16" t="s">
        <v>109</v>
      </c>
      <c r="C16" t="s">
        <v>110</v>
      </c>
      <c r="D16">
        <v>152888</v>
      </c>
      <c r="E16" t="s">
        <v>1</v>
      </c>
      <c r="F16" t="s">
        <v>3</v>
      </c>
      <c r="G16" s="3">
        <v>90</v>
      </c>
      <c r="H16" s="3"/>
      <c r="I16" s="3">
        <v>76</v>
      </c>
      <c r="J16" s="3">
        <v>76</v>
      </c>
      <c r="K16" s="3">
        <v>72</v>
      </c>
      <c r="L16" s="3">
        <v>72</v>
      </c>
      <c r="M16">
        <f>G16*Komponen!C10 + H16*Komponen!C11 + I16*Komponen!C12 + J16*Komponen!C13 + K16*Komponen!C14 + L16*Komponen!C15</f>
        <v>76.399999999999991</v>
      </c>
      <c r="N16" t="str">
        <f t="shared" si="0"/>
        <v>A-</v>
      </c>
    </row>
    <row r="17" spans="1:14" x14ac:dyDescent="0.25">
      <c r="A17">
        <v>13</v>
      </c>
      <c r="B17" t="s">
        <v>111</v>
      </c>
      <c r="C17" t="s">
        <v>112</v>
      </c>
      <c r="D17">
        <v>153368</v>
      </c>
      <c r="E17" t="s">
        <v>1</v>
      </c>
      <c r="F17" t="s">
        <v>3</v>
      </c>
      <c r="G17" s="3">
        <v>90</v>
      </c>
      <c r="H17" s="3"/>
      <c r="I17" s="3">
        <v>75</v>
      </c>
      <c r="J17" s="3">
        <v>75</v>
      </c>
      <c r="K17" s="3">
        <v>68</v>
      </c>
      <c r="L17" s="3">
        <v>68</v>
      </c>
      <c r="M17">
        <f>G17*Komponen!C10 + H17*Komponen!C11 + I17*Komponen!C12 + J17*Komponen!C13 + K17*Komponen!C14 + L17*Komponen!C15</f>
        <v>73.8</v>
      </c>
      <c r="N17" t="str">
        <f t="shared" si="0"/>
        <v>B+</v>
      </c>
    </row>
    <row r="18" spans="1:14" x14ac:dyDescent="0.25">
      <c r="A18">
        <v>14</v>
      </c>
      <c r="B18" t="s">
        <v>113</v>
      </c>
      <c r="C18" t="s">
        <v>114</v>
      </c>
      <c r="D18">
        <v>153195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115</v>
      </c>
      <c r="C19" t="s">
        <v>116</v>
      </c>
      <c r="D19">
        <v>152957</v>
      </c>
      <c r="E19" t="s">
        <v>1</v>
      </c>
      <c r="F19" t="s">
        <v>3</v>
      </c>
      <c r="G19" s="3">
        <v>90</v>
      </c>
      <c r="H19" s="3"/>
      <c r="I19" s="3">
        <v>78</v>
      </c>
      <c r="J19" s="3">
        <v>78</v>
      </c>
      <c r="K19" s="3">
        <v>76</v>
      </c>
      <c r="L19" s="3">
        <v>76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25">
      <c r="A20">
        <v>16</v>
      </c>
      <c r="B20" t="s">
        <v>117</v>
      </c>
      <c r="C20" t="s">
        <v>118</v>
      </c>
      <c r="D20">
        <v>152988</v>
      </c>
      <c r="E20" t="s">
        <v>1</v>
      </c>
      <c r="F20" t="s">
        <v>3</v>
      </c>
      <c r="G20" s="3">
        <v>90</v>
      </c>
      <c r="H20" s="3"/>
      <c r="I20" s="3">
        <v>76</v>
      </c>
      <c r="J20" s="3">
        <v>76</v>
      </c>
      <c r="K20" s="3">
        <v>68</v>
      </c>
      <c r="L20" s="3">
        <v>68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119</v>
      </c>
      <c r="C21" t="s">
        <v>120</v>
      </c>
      <c r="D21">
        <v>153009</v>
      </c>
      <c r="E21" t="s">
        <v>1</v>
      </c>
      <c r="F21" t="s">
        <v>3</v>
      </c>
      <c r="G21" s="3">
        <v>30</v>
      </c>
      <c r="H21" s="3"/>
      <c r="I21" s="3">
        <v>10</v>
      </c>
      <c r="J21" s="3">
        <v>10</v>
      </c>
      <c r="K21" s="3">
        <v>10</v>
      </c>
      <c r="L21" s="3">
        <v>50</v>
      </c>
      <c r="M21">
        <f>G21*Komponen!C10 + H21*Komponen!C11 + I21*Komponen!C12 + J21*Komponen!C13 + K21*Komponen!C14 + L21*Komponen!C15</f>
        <v>26</v>
      </c>
      <c r="N21" t="str">
        <f t="shared" si="0"/>
        <v>D</v>
      </c>
    </row>
    <row r="22" spans="1:14" x14ac:dyDescent="0.25">
      <c r="A22">
        <v>18</v>
      </c>
      <c r="B22" t="s">
        <v>121</v>
      </c>
      <c r="C22" t="s">
        <v>122</v>
      </c>
      <c r="D22">
        <v>154168</v>
      </c>
      <c r="E22" t="s">
        <v>1</v>
      </c>
      <c r="F22" t="s">
        <v>3</v>
      </c>
      <c r="G22" s="3">
        <v>90</v>
      </c>
      <c r="H22" s="3"/>
      <c r="I22" s="3">
        <v>60</v>
      </c>
      <c r="J22" s="3">
        <v>60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70.8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123</v>
      </c>
      <c r="D23">
        <v>152694</v>
      </c>
      <c r="E23" t="s">
        <v>1</v>
      </c>
      <c r="F23" t="s">
        <v>3</v>
      </c>
      <c r="G23" s="3">
        <v>90</v>
      </c>
      <c r="H23" s="3"/>
      <c r="I23" s="3">
        <v>74</v>
      </c>
      <c r="J23" s="3">
        <v>74</v>
      </c>
      <c r="K23" s="3">
        <v>72</v>
      </c>
      <c r="L23" s="3">
        <v>72</v>
      </c>
      <c r="M23">
        <f>G23*Komponen!C10 + H23*Komponen!C11 + I23*Komponen!C12 + J23*Komponen!C13 + K23*Komponen!C14 + L23*Komponen!C15</f>
        <v>75.999999999999986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124</v>
      </c>
      <c r="D24">
        <v>155069</v>
      </c>
      <c r="E24" t="s">
        <v>1</v>
      </c>
      <c r="F24" t="s">
        <v>3</v>
      </c>
      <c r="G24" s="3">
        <v>90</v>
      </c>
      <c r="H24" s="3"/>
      <c r="I24" s="3">
        <v>74</v>
      </c>
      <c r="J24" s="3">
        <v>74</v>
      </c>
      <c r="K24" s="3">
        <v>73</v>
      </c>
      <c r="L24" s="3">
        <v>73</v>
      </c>
      <c r="M24">
        <f>G24*Komponen!C10 + H24*Komponen!C11 + I24*Komponen!C12 + J24*Komponen!C13 + K24*Komponen!C14 + L24*Komponen!C15</f>
        <v>76.599999999999994</v>
      </c>
      <c r="N24" t="str">
        <f t="shared" si="0"/>
        <v>A-</v>
      </c>
    </row>
    <row r="25" spans="1:14" x14ac:dyDescent="0.25">
      <c r="A25">
        <v>21</v>
      </c>
      <c r="B25">
        <v>20230310200034</v>
      </c>
      <c r="C25" t="s">
        <v>125</v>
      </c>
      <c r="D25">
        <v>155055</v>
      </c>
      <c r="E25" t="s">
        <v>1</v>
      </c>
      <c r="F25" t="s">
        <v>3</v>
      </c>
      <c r="G25" s="3">
        <v>90</v>
      </c>
      <c r="H25" s="3"/>
      <c r="I25" s="3">
        <v>75</v>
      </c>
      <c r="J25" s="3">
        <v>75</v>
      </c>
      <c r="K25" s="3">
        <v>71</v>
      </c>
      <c r="L25" s="3">
        <v>71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  <row r="26" spans="1:14" x14ac:dyDescent="0.25">
      <c r="A26">
        <v>22</v>
      </c>
      <c r="B26">
        <v>20230310200035</v>
      </c>
      <c r="C26" t="s">
        <v>126</v>
      </c>
      <c r="D26">
        <v>152894</v>
      </c>
      <c r="E26" t="s">
        <v>1</v>
      </c>
      <c r="F26" t="s">
        <v>3</v>
      </c>
      <c r="G26" s="3">
        <v>90</v>
      </c>
      <c r="H26" s="3"/>
      <c r="I26" s="3">
        <v>76</v>
      </c>
      <c r="J26" s="3">
        <v>76</v>
      </c>
      <c r="K26" s="3">
        <v>72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20230310200036</v>
      </c>
      <c r="C27" t="s">
        <v>127</v>
      </c>
      <c r="D27">
        <v>155284</v>
      </c>
      <c r="E27" t="s">
        <v>1</v>
      </c>
      <c r="F27" t="s">
        <v>3</v>
      </c>
      <c r="G27" s="3">
        <f>7/8*100</f>
        <v>87.5</v>
      </c>
      <c r="H27" s="3"/>
      <c r="I27" s="3">
        <v>72</v>
      </c>
      <c r="J27" s="3">
        <v>72</v>
      </c>
      <c r="K27" s="3">
        <v>69</v>
      </c>
      <c r="L27" s="3">
        <v>69</v>
      </c>
      <c r="M27">
        <f>G27*Komponen!C10 + H27*Komponen!C11 + I27*Komponen!C12 + J27*Komponen!C13 + K27*Komponen!C14 + L27*Komponen!C15</f>
        <v>73.3</v>
      </c>
      <c r="N27" t="str">
        <f t="shared" si="0"/>
        <v>B+</v>
      </c>
    </row>
    <row r="28" spans="1:14" x14ac:dyDescent="0.25">
      <c r="A28">
        <v>24</v>
      </c>
      <c r="B28">
        <v>20230310200038</v>
      </c>
      <c r="C28" t="s">
        <v>128</v>
      </c>
      <c r="D28">
        <v>153169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73</v>
      </c>
      <c r="L28" s="3">
        <v>73</v>
      </c>
      <c r="M28">
        <f>G28*Komponen!C10 + H28*Komponen!C11 + I28*Komponen!C12 + J28*Komponen!C13 + K28*Komponen!C14 + L28*Komponen!C15</f>
        <v>76.8</v>
      </c>
      <c r="N28" t="str">
        <f t="shared" si="0"/>
        <v>A-</v>
      </c>
    </row>
    <row r="29" spans="1:14" x14ac:dyDescent="0.25">
      <c r="A29">
        <v>25</v>
      </c>
      <c r="B29">
        <v>20230310200039</v>
      </c>
      <c r="C29" t="s">
        <v>129</v>
      </c>
      <c r="D29">
        <v>153150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68</v>
      </c>
      <c r="L29" s="3">
        <v>68</v>
      </c>
      <c r="M29">
        <f>G29*Komponen!C10 + H29*Komponen!C11 + I29*Komponen!C12 + J29*Komponen!C13 + K29*Komponen!C14 + L29*Komponen!C15</f>
        <v>70.8</v>
      </c>
      <c r="N29" t="str">
        <f t="shared" si="0"/>
        <v>B+</v>
      </c>
    </row>
    <row r="30" spans="1:14" x14ac:dyDescent="0.25">
      <c r="A30">
        <v>26</v>
      </c>
      <c r="B30">
        <v>20230310200040</v>
      </c>
      <c r="C30" t="s">
        <v>130</v>
      </c>
      <c r="D30">
        <v>156862</v>
      </c>
      <c r="E30" t="s">
        <v>1</v>
      </c>
      <c r="F30" t="s">
        <v>3</v>
      </c>
      <c r="G30" s="3">
        <v>87.5</v>
      </c>
      <c r="H30" s="3"/>
      <c r="I30" s="3">
        <v>74</v>
      </c>
      <c r="J30" s="3">
        <v>74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20230310200041</v>
      </c>
      <c r="C31" t="s">
        <v>131</v>
      </c>
      <c r="D31">
        <v>155067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72</v>
      </c>
      <c r="L31" s="3">
        <v>72</v>
      </c>
      <c r="M31">
        <f>G31*Komponen!C10 + H31*Komponen!C11 + I31*Komponen!C12 + J31*Komponen!C13 + K31*Komponen!C14 + L31*Komponen!C15</f>
        <v>76.199999999999989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132</v>
      </c>
      <c r="D32">
        <v>155662</v>
      </c>
      <c r="E32" t="s">
        <v>1</v>
      </c>
      <c r="F32" t="s">
        <v>3</v>
      </c>
      <c r="G32" s="3">
        <v>90</v>
      </c>
      <c r="H32" s="3"/>
      <c r="I32" s="3">
        <v>78</v>
      </c>
      <c r="J32" s="3">
        <v>78</v>
      </c>
      <c r="K32" s="3">
        <v>76</v>
      </c>
      <c r="L32" s="3">
        <v>76</v>
      </c>
      <c r="M32">
        <f>G32*Komponen!C10 + H32*Komponen!C11 + I32*Komponen!C12 + J32*Komponen!C13 + K32*Komponen!C14 + L32*Komponen!C15</f>
        <v>79.2</v>
      </c>
      <c r="N32" t="str">
        <f t="shared" si="0"/>
        <v>A-</v>
      </c>
    </row>
    <row r="33" spans="1:14" x14ac:dyDescent="0.25">
      <c r="A33">
        <v>29</v>
      </c>
      <c r="B33">
        <v>20230310200044</v>
      </c>
      <c r="C33" t="s">
        <v>133</v>
      </c>
      <c r="D33">
        <v>155664</v>
      </c>
      <c r="E33" t="s">
        <v>1</v>
      </c>
      <c r="F33" t="s">
        <v>3</v>
      </c>
      <c r="G33" s="3">
        <v>90</v>
      </c>
      <c r="H33" s="3"/>
      <c r="I33" s="3">
        <v>75</v>
      </c>
      <c r="J33" s="3">
        <v>75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76.199999999999989</v>
      </c>
      <c r="N33" t="str">
        <f t="shared" si="0"/>
        <v>A-</v>
      </c>
    </row>
    <row r="34" spans="1:14" x14ac:dyDescent="0.25">
      <c r="A34">
        <v>30</v>
      </c>
      <c r="B34">
        <v>20230310200045</v>
      </c>
      <c r="C34" t="s">
        <v>134</v>
      </c>
      <c r="D34">
        <v>155949</v>
      </c>
      <c r="E34" t="s">
        <v>1</v>
      </c>
      <c r="F34" t="s">
        <v>3</v>
      </c>
      <c r="G34" s="3">
        <v>90</v>
      </c>
      <c r="H34" s="3"/>
      <c r="I34" s="3">
        <v>74</v>
      </c>
      <c r="J34" s="3">
        <v>74</v>
      </c>
      <c r="K34" s="3">
        <v>72</v>
      </c>
      <c r="L34" s="3">
        <v>72</v>
      </c>
      <c r="M34">
        <f>G34*Komponen!C10 + H34*Komponen!C11 + I34*Komponen!C12 + J34*Komponen!C13 + K34*Komponen!C14 + L34*Komponen!C15</f>
        <v>75.999999999999986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135</v>
      </c>
      <c r="D35">
        <v>157004</v>
      </c>
      <c r="E35" t="s">
        <v>1</v>
      </c>
      <c r="F35" t="s">
        <v>3</v>
      </c>
      <c r="G35" s="3">
        <f>6/8*100</f>
        <v>75</v>
      </c>
      <c r="H35" s="3"/>
      <c r="I35" s="3">
        <v>72</v>
      </c>
      <c r="J35" s="3">
        <v>72</v>
      </c>
      <c r="K35" s="3">
        <v>69</v>
      </c>
      <c r="L35" s="3">
        <v>69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20230310200047</v>
      </c>
      <c r="C36" t="s">
        <v>136</v>
      </c>
      <c r="D36">
        <v>156661</v>
      </c>
      <c r="E36" t="s">
        <v>1</v>
      </c>
      <c r="F36" t="s">
        <v>3</v>
      </c>
      <c r="G36" s="3">
        <f>7/8*100</f>
        <v>87.5</v>
      </c>
      <c r="H36" s="3"/>
      <c r="I36" s="3">
        <v>60</v>
      </c>
      <c r="J36" s="3">
        <v>60</v>
      </c>
      <c r="K36" s="3">
        <v>65</v>
      </c>
      <c r="L36" s="3">
        <v>65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20230310200048</v>
      </c>
      <c r="C37" t="s">
        <v>137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62</v>
      </c>
      <c r="N37" t="str">
        <f t="shared" si="0"/>
        <v>B-</v>
      </c>
    </row>
    <row r="38" spans="1:14" x14ac:dyDescent="0.25">
      <c r="A38">
        <v>34</v>
      </c>
      <c r="B38">
        <v>20230310200050</v>
      </c>
      <c r="C38" t="s">
        <v>138</v>
      </c>
      <c r="D38">
        <v>153035</v>
      </c>
      <c r="E38" t="s">
        <v>1</v>
      </c>
      <c r="F38" t="s">
        <v>3</v>
      </c>
      <c r="G38" s="3">
        <v>10</v>
      </c>
      <c r="H38" s="3"/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139</v>
      </c>
      <c r="D39">
        <v>152491</v>
      </c>
      <c r="E39" t="s">
        <v>1</v>
      </c>
      <c r="F39" t="s">
        <v>3</v>
      </c>
      <c r="G39" s="3">
        <f>6.5/8*100</f>
        <v>81.25</v>
      </c>
      <c r="H39" s="3"/>
      <c r="I39" s="3">
        <v>60</v>
      </c>
      <c r="J39" s="3">
        <v>60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69.650000000000006</v>
      </c>
      <c r="N39" t="str">
        <f t="shared" si="0"/>
        <v>B</v>
      </c>
    </row>
    <row r="40" spans="1:14" x14ac:dyDescent="0.25">
      <c r="A40">
        <v>36</v>
      </c>
      <c r="B40">
        <v>20230310200052</v>
      </c>
      <c r="C40" t="s">
        <v>140</v>
      </c>
      <c r="D40">
        <v>153179</v>
      </c>
      <c r="E40" t="s">
        <v>1</v>
      </c>
      <c r="F40" t="s">
        <v>3</v>
      </c>
      <c r="G40" s="3">
        <v>87.5</v>
      </c>
      <c r="H40" s="3"/>
      <c r="I40" s="3">
        <v>60</v>
      </c>
      <c r="J40" s="3">
        <v>60</v>
      </c>
      <c r="K40" s="3">
        <v>71</v>
      </c>
      <c r="L40" s="3">
        <v>71</v>
      </c>
      <c r="M40">
        <f>G40*Komponen!C10 + H40*Komponen!C11 + I40*Komponen!C12 + J40*Komponen!C13 + K40*Komponen!C14 + L40*Komponen!C15</f>
        <v>72.099999999999994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141</v>
      </c>
      <c r="D41">
        <v>155625</v>
      </c>
      <c r="E41" t="s">
        <v>1</v>
      </c>
      <c r="F41" t="s">
        <v>3</v>
      </c>
      <c r="G41" s="3">
        <v>90</v>
      </c>
      <c r="H41" s="3"/>
      <c r="I41" s="3">
        <v>60</v>
      </c>
      <c r="J41" s="3">
        <v>60</v>
      </c>
      <c r="K41" s="3">
        <v>72</v>
      </c>
      <c r="L41" s="3">
        <v>72</v>
      </c>
      <c r="M41">
        <f>G41*Komponen!C10 + H41*Komponen!C11 + I41*Komponen!C12 + J41*Komponen!C13 + K41*Komponen!C14 + L41*Komponen!C15</f>
        <v>73.199999999999989</v>
      </c>
      <c r="N41" t="str">
        <f t="shared" si="0"/>
        <v>B+</v>
      </c>
    </row>
    <row r="42" spans="1:14" x14ac:dyDescent="0.25">
      <c r="A42">
        <v>38</v>
      </c>
      <c r="B42">
        <v>20230310200055</v>
      </c>
      <c r="C42" t="s">
        <v>142</v>
      </c>
      <c r="D42">
        <v>155663</v>
      </c>
      <c r="E42" t="s">
        <v>1</v>
      </c>
      <c r="F42" t="s">
        <v>3</v>
      </c>
      <c r="G42" s="3">
        <v>90</v>
      </c>
      <c r="H42" s="3"/>
      <c r="I42" s="3">
        <v>60</v>
      </c>
      <c r="J42" s="3">
        <v>60</v>
      </c>
      <c r="K42" s="3">
        <v>72</v>
      </c>
      <c r="L42" s="3">
        <v>72</v>
      </c>
      <c r="M42">
        <f>G42*Komponen!C10 + H42*Komponen!C11 + I42*Komponen!C12 + J42*Komponen!C13 + K42*Komponen!C14 + L42*Komponen!C15</f>
        <v>73.199999999999989</v>
      </c>
      <c r="N42" t="str">
        <f t="shared" si="0"/>
        <v>B+</v>
      </c>
    </row>
    <row r="43" spans="1:14" x14ac:dyDescent="0.25">
      <c r="A43">
        <v>39</v>
      </c>
      <c r="B43">
        <v>20230310200056</v>
      </c>
      <c r="C43" t="s">
        <v>143</v>
      </c>
      <c r="D43">
        <v>153129</v>
      </c>
      <c r="E43" t="s">
        <v>1</v>
      </c>
      <c r="F43" t="s">
        <v>3</v>
      </c>
      <c r="G43" s="3">
        <f>6/8*100</f>
        <v>75</v>
      </c>
      <c r="H43" s="3"/>
      <c r="I43" s="3">
        <v>60</v>
      </c>
      <c r="J43" s="3">
        <v>60</v>
      </c>
      <c r="K43" s="3">
        <v>71</v>
      </c>
      <c r="L43" s="3">
        <v>70</v>
      </c>
      <c r="M43">
        <f>G43*Komponen!C10 + H43*Komponen!C11 + I43*Komponen!C12 + J43*Komponen!C13 + K43*Komponen!C14 + L43*Komponen!C15</f>
        <v>69.3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144</v>
      </c>
      <c r="D44">
        <v>157045</v>
      </c>
      <c r="E44" t="s">
        <v>1</v>
      </c>
      <c r="F44" t="s">
        <v>3</v>
      </c>
      <c r="G44" s="3">
        <v>40</v>
      </c>
      <c r="H44" s="3"/>
      <c r="I44" s="3">
        <v>20</v>
      </c>
      <c r="J44" s="3">
        <v>20</v>
      </c>
      <c r="K44" s="3">
        <v>10</v>
      </c>
      <c r="L44" s="3">
        <v>50</v>
      </c>
      <c r="M44">
        <f>G44*Komponen!C10 + H44*Komponen!C11 + I44*Komponen!C12 + J44*Komponen!C13 + K44*Komponen!C14 + L44*Komponen!C15</f>
        <v>30</v>
      </c>
      <c r="N44" t="str">
        <f t="shared" si="0"/>
        <v>D</v>
      </c>
    </row>
    <row r="45" spans="1:14" x14ac:dyDescent="0.25">
      <c r="A45">
        <v>41</v>
      </c>
      <c r="B45">
        <v>20230310206004</v>
      </c>
      <c r="C45" t="s">
        <v>145</v>
      </c>
      <c r="D45">
        <v>156899</v>
      </c>
      <c r="E45" t="s">
        <v>1</v>
      </c>
      <c r="F45" t="s">
        <v>3</v>
      </c>
      <c r="G45" s="3">
        <v>10</v>
      </c>
      <c r="H45" s="3"/>
      <c r="I45" s="3">
        <v>10</v>
      </c>
      <c r="J45" s="3">
        <v>10</v>
      </c>
      <c r="K45" s="3">
        <v>10</v>
      </c>
      <c r="L45" s="3">
        <v>10</v>
      </c>
      <c r="M45">
        <f>G45*Komponen!C10 + H45*Komponen!C11 + I45*Komponen!C12 + J45*Komponen!C13 + K45*Komponen!C14 + L45*Komponen!C15</f>
        <v>10</v>
      </c>
      <c r="N45" t="str">
        <f t="shared" si="0"/>
        <v>E</v>
      </c>
    </row>
    <row r="46" spans="1:14" x14ac:dyDescent="0.25">
      <c r="A46">
        <v>42</v>
      </c>
      <c r="B46">
        <v>318120064</v>
      </c>
      <c r="C46" t="s">
        <v>146</v>
      </c>
      <c r="D46">
        <v>156594</v>
      </c>
      <c r="E46" t="s">
        <v>1</v>
      </c>
      <c r="F46" t="s">
        <v>3</v>
      </c>
      <c r="G46" s="3">
        <v>30</v>
      </c>
      <c r="H46" s="3"/>
      <c r="I46" s="3">
        <v>20</v>
      </c>
      <c r="J46" s="3">
        <v>20</v>
      </c>
      <c r="K46" s="3">
        <v>10</v>
      </c>
      <c r="L46" s="3">
        <v>50</v>
      </c>
      <c r="M46">
        <f>G46*Komponen!C10 + H46*Komponen!C11 + I46*Komponen!C12 + J46*Komponen!C13 + K46*Komponen!C14 + L46*Komponen!C15</f>
        <v>28</v>
      </c>
      <c r="N46" t="str">
        <f t="shared" si="0"/>
        <v>D</v>
      </c>
    </row>
    <row r="47" spans="1:14" x14ac:dyDescent="0.25">
      <c r="A47">
        <v>43</v>
      </c>
      <c r="B47">
        <v>318120077</v>
      </c>
      <c r="C47" t="s">
        <v>147</v>
      </c>
      <c r="D47">
        <v>153916</v>
      </c>
      <c r="E47" t="s">
        <v>1</v>
      </c>
      <c r="F47" t="s">
        <v>3</v>
      </c>
      <c r="G47" s="3">
        <v>60</v>
      </c>
      <c r="H47" s="3"/>
      <c r="I47" s="3">
        <v>73</v>
      </c>
      <c r="J47" s="3">
        <v>73</v>
      </c>
      <c r="K47" s="3">
        <v>70</v>
      </c>
      <c r="L47" s="3">
        <v>70</v>
      </c>
      <c r="M47">
        <f>G47*Komponen!C10 + H47*Komponen!C11 + I47*Komponen!C12 + J47*Komponen!C13 + K47*Komponen!C14 + L47*Komponen!C15</f>
        <v>68.599999999999994</v>
      </c>
      <c r="N4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2025-02-03T05:22:45Z</dcterms:created>
  <dcterms:modified xsi:type="dcterms:W3CDTF">2025-02-03T05:28:16Z</dcterms:modified>
  <cp:category>nilai</cp:category>
</cp:coreProperties>
</file>